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5" activeTab="19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<sst xmlns="http://schemas.openxmlformats.org/spreadsheetml/2006/main" count="845" uniqueCount="476">
  <si>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</si>
  <si>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</si>
  <si>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</si>
  <si>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</si>
  <si>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</si>
  <si>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</si>
  <si>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</si>
  <si>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</si>
  <si>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</si>
  <si>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</si>
  <si>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</si>
  <si>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</si>
  <si>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</si>
  <si>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</si>
  <si>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</si>
  <si>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</si>
  <si>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</si>
  <si>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</si>
  <si>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</si>
  <si>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</si>
  <si>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</si>
  <si>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</si>
  <si>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</si>
  <si>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</si>
  <si>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</si>
  <si>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</si>
  <si>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</si>
  <si>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</si>
  <si>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</si>
  <si>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</si>
  <si>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</si>
  <si>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</si>
  <si>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</si>
  <si>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</si>
  <si>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</si>
  <si>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</si>
  <si>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</si>
  <si>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</si>
  <si>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</si>
  <si>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</si>
  <si>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</si>
  <si>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</si>
  <si>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</si>
  <si>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</si>
  <si>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</si>
  <si>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</si>
  <si>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</si>
  <si>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</si>
  <si>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</si>
  <si>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</si>
  <si>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</si>
  <si>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</si>
  <si>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</si>
  <si>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</si>
  <si>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</si>
  <si>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</si>
  <si>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</si>
  <si>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</si>
  <si>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</si>
  <si>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</si>
  <si>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</si>
  <si>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</si>
  <si>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</si>
  <si>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</si>
  <si>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</si>
  <si>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</si>
  <si>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</si>
  <si>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</si>
  <si>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</si>
  <si>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</si>
  <si>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</si>
  <si>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</si>
  <si>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</si>
  <si>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</si>
  <si>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</si>
  <si>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</si>
  <si>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</si>
  <si>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</si>
  <si>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</si>
  <si>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</si>
  <si>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</si>
  <si>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</si>
  <si>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</si>
  <si>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</si>
  <si>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</si>
  <si>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</si>
  <si>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</si>
  <si>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</si>
  <si>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</si>
  <si>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</si>
  <si>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</si>
  <si>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</si>
  <si>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</si>
  <si>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</si>
  <si>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</si>
  <si>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</si>
  <si>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</si>
  <si>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</si>
  <si>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</si>
  <si>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</si>
  <si>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</si>
  <si>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</si>
  <si>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</si>
  <si>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</si>
  <si>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</si>
  <si>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</si>
  <si>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</si>
  <si>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</si>
  <si>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</si>
  <si>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</si>
  <si>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</si>
  <si>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</si>
  <si>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</si>
  <si>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</si>
  <si>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</si>
  <si>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</si>
  <si>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</si>
  <si>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</si>
  <si>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</si>
  <si>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</si>
  <si>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</si>
  <si>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</si>
  <si>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</si>
  <si>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</si>
  <si>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</si>
  <si>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</si>
  <si>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</si>
  <si>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</si>
  <si>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</si>
  <si>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</si>
  <si>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</si>
  <si>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</si>
  <si>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</si>
  <si>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</si>
  <si>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</si>
  <si>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</si>
  <si>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</si>
  <si>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</si>
  <si>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</si>
  <si>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</si>
  <si>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</si>
  <si>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</si>
  <si>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</si>
  <si>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</si>
  <si>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</si>
  <si>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</si>
  <si>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</si>
  <si>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</si>
  <si>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</si>
  <si>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</si>
  <si>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</si>
  <si>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</si>
  <si>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</si>
  <si>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</si>
  <si>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</si>
  <si>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</si>
  <si>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</si>
  <si>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</si>
  <si>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</si>
  <si>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</si>
  <si>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</si>
  <si>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</si>
  <si>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</si>
  <si>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</si>
  <si>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</si>
  <si>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</si>
  <si>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</si>
  <si>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</si>
  <si>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</si>
  <si>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</si>
  <si>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</si>
  <si>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</si>
  <si>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</si>
  <si>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</si>
  <si>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</si>
  <si>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</si>
  <si>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</si>
  <si>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</si>
  <si>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</si>
  <si>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</si>
  <si>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</si>
  <si>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</si>
  <si>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</si>
  <si>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</si>
  <si>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</si>
  <si>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</si>
  <si>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</si>
  <si>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</si>
  <si>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</si>
  <si>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</si>
  <si>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</si>
  <si>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</si>
  <si>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</si>
  <si>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</si>
  <si>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</si>
  <si>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</si>
  <si>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</si>
  <si>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</si>
  <si>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</si>
  <si>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</si>
  <si>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</si>
  <si>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</si>
  <si>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</si>
  <si>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</si>
  <si>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</si>
  <si>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</si>
  <si>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</si>
  <si>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</si>
  <si>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</si>
  <si>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</si>
  <si>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</si>
  <si>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</si>
  <si>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</si>
  <si>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</si>
  <si>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</si>
  <si>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</si>
  <si>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</si>
  <si>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</si>
  <si>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</si>
  <si>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</si>
  <si>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</si>
  <si>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</si>
  <si>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</si>
  <si>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</si>
  <si>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</si>
  <si>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</si>
  <si>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</si>
  <si>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</si>
  <si>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</si>
  <si>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</si>
  <si>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</si>
  <si>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</si>
  <si>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</si>
  <si>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</si>
  <si>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</si>
  <si>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</si>
  <si>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</si>
  <si>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</si>
  <si>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</si>
  <si>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</si>
  <si>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</si>
  <si>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</si>
  <si>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</si>
  <si>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</si>
  <si>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</si>
  <si>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</si>
  <si>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</si>
  <si>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</si>
  <si>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</si>
  <si>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</si>
  <si>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</si>
  <si>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</si>
  <si>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</si>
  <si>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</si>
  <si>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</si>
  <si>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</si>
  <si>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</si>
  <si>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</si>
  <si>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</si>
  <si>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</si>
  <si>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</si>
  <si>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</si>
  <si>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</si>
  <si>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</si>
  <si>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</si>
  <si>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</si>
  <si>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</si>
  <si>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</si>
  <si>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</si>
  <si>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</si>
  <si>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</si>
  <si>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</si>
  <si>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</si>
  <si>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</si>
  <si>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</si>
  <si>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</si>
  <si>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</si>
  <si>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Transport i łączność</t>
  </si>
  <si>
    <t>Drogi publiczne  gminne</t>
  </si>
  <si>
    <t>0750</t>
  </si>
  <si>
    <t>Gospodarka mieszkaniowa</t>
  </si>
  <si>
    <t>Gospodarka gruntami i nieruchomościami</t>
  </si>
  <si>
    <t>0470</t>
  </si>
  <si>
    <t>Wpływy z opłat za zarząd, użytk.i użyt.wiecz.nier.</t>
  </si>
  <si>
    <t>0490</t>
  </si>
  <si>
    <t>Wpływy z innych loklal. opłat pob. przez jen.sam.t.</t>
  </si>
  <si>
    <t>0690</t>
  </si>
  <si>
    <t>Wpływy z różnych opłat</t>
  </si>
  <si>
    <t>0870</t>
  </si>
  <si>
    <t xml:space="preserve">Wpływy ze sprzedaży składników majątkowych </t>
  </si>
  <si>
    <t>Działalność usługowa</t>
  </si>
  <si>
    <t>Cmentarze</t>
  </si>
  <si>
    <t>2020</t>
  </si>
  <si>
    <t>Administracja publiczna</t>
  </si>
  <si>
    <t>Urzędy wojewódzkie</t>
  </si>
  <si>
    <t>2010</t>
  </si>
  <si>
    <t>Urzęy gmin</t>
  </si>
  <si>
    <t>0830</t>
  </si>
  <si>
    <t>Wpływy z usług</t>
  </si>
  <si>
    <t>Urzędy naczel.organów władzy pań. kontr.i ochr.pr.</t>
  </si>
  <si>
    <t>Urzędy naczel. org. wł.pań. kontroli i ochr.prawa</t>
  </si>
  <si>
    <t>Bezpieczeństwo publiczne i ochrona przeciwpoż.</t>
  </si>
  <si>
    <t>Straż Miejska</t>
  </si>
  <si>
    <t>0570</t>
  </si>
  <si>
    <t>Grzywny, mandaty i inne kary pieniężne od os.fiz.</t>
  </si>
  <si>
    <t>Dochody od osób prawnych, od osób fizycznych i od innych jedn.niepos. osob. prawnej</t>
  </si>
  <si>
    <t>Dotacje celowe otrzym.z budz. pań. na realiz.zad. bież. z zakr. admin. rządowe</t>
  </si>
  <si>
    <t>Dochody z najmu i dzerżawy skł. maj. Skarbu Pań. jedn. samorz. teryt. lub innych zal.do sekt.fin.pub.</t>
  </si>
  <si>
    <t>Dotacje cel.otrzym. z budż.p.na realiz. zad. bież. z zakr. admin. rządowej</t>
  </si>
  <si>
    <t>Dochody z najmu i dzerżawy skł. maj. Skarbu Pań. jedn. samorz. teryt. Lub innych zal.do sekt.fin.pub.</t>
  </si>
  <si>
    <t>Dotacje celowe otrzym.z budżetu pań. na zad.bież. realiz. na podst. porozumień</t>
  </si>
  <si>
    <t>Wpływy z podatku dochodowego od osób fizycznych</t>
  </si>
  <si>
    <t>0350</t>
  </si>
  <si>
    <t>Podatek od dział. gospod. osób fiz. opł. w formie karty podatkowej</t>
  </si>
  <si>
    <t>Wpływy z pod. rolnego, pod. leśnego, pod. od czynn. cywilnopr. pod. i opł. lokal.od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</si>
  <si>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</si>
  <si>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</si>
  <si>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</si>
  <si>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</si>
  <si>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</si>
  <si>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</si>
  <si>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</si>
  <si>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</si>
  <si>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</si>
  <si>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</si>
  <si>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</si>
  <si>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nietermin. wpłat z tytułu podatków i opłat</t>
  </si>
  <si>
    <t>Wpływy z pod. rolnego, pod. leśnego, pod od spadków i darowizn, pod. od czyn.cyw. od osób fiz.</t>
  </si>
  <si>
    <t>Podtek leśny</t>
  </si>
  <si>
    <t>0360</t>
  </si>
  <si>
    <t>Podatek od spadków i darowizn</t>
  </si>
  <si>
    <t>0370</t>
  </si>
  <si>
    <t>Opłata od posiadania psów</t>
  </si>
  <si>
    <t>0430</t>
  </si>
  <si>
    <t xml:space="preserve">Wpływy z opłaty targowej </t>
  </si>
  <si>
    <t>Podatek od cynności cywilnoprawnych</t>
  </si>
  <si>
    <t>Wpływy z innych opłat stanow. doch. jedn. samorz.  teryt.na podstawie ustaw</t>
  </si>
  <si>
    <t>0410</t>
  </si>
  <si>
    <t>Wpływy z opłaty skarbowej</t>
  </si>
  <si>
    <t>0480</t>
  </si>
  <si>
    <t>Wpływy z opłat za wydaw. zezwol. na sprzed.alkoh.</t>
  </si>
  <si>
    <t>Wpływy z innych lokalnych opłat pobieranych na pod. odrębnych ustaw</t>
  </si>
  <si>
    <t>0010</t>
  </si>
  <si>
    <t>Udziały gmin w pod.stanow. dochód budżetu państ.</t>
  </si>
  <si>
    <t>Podatek dochodowy od osób fizycnych</t>
  </si>
  <si>
    <t>0020</t>
  </si>
  <si>
    <t>Podatek dochodowy od osób prawnych</t>
  </si>
  <si>
    <t>Różne rozliczenia</t>
  </si>
  <si>
    <t>Część oświatowa subwencji ogólnej dla jedn. sam.ter</t>
  </si>
  <si>
    <t>2920</t>
  </si>
  <si>
    <t>Subwencje ogólne z budżetu państwa</t>
  </si>
  <si>
    <t>Część wyrównawcza subwencji ogólnej dla gmin</t>
  </si>
  <si>
    <t xml:space="preserve">2920 </t>
  </si>
  <si>
    <t>Różne rozliczenia finansowe</t>
  </si>
  <si>
    <t>0920</t>
  </si>
  <si>
    <t>Pozostałe odsetki</t>
  </si>
  <si>
    <t>Część równoważąca subwencji ogólnej dla gmin</t>
  </si>
  <si>
    <t>Oświata i wychowanie</t>
  </si>
  <si>
    <t>Przedszkola</t>
  </si>
  <si>
    <t xml:space="preserve">Zespoły obsługi ekonom.admin.szkół </t>
  </si>
  <si>
    <t>Ochrona zdrowia</t>
  </si>
  <si>
    <t>Pozostała działalność</t>
  </si>
  <si>
    <t>Dotacje celowe otrzym. z budżetu pań.na realiz. zad. bieżących z zakresu admin. rządowej</t>
  </si>
  <si>
    <t>Pomoc społeczna</t>
  </si>
  <si>
    <t>Ośrodki wsparcia</t>
  </si>
  <si>
    <t>Dotacje celowe otrzym. z budżetu pań. na realiz.zad. bież.z zakresu admin. rządowej</t>
  </si>
  <si>
    <t>Świadczenia rodzinne, zaliczka aliment.oraz składki na ubezpiecz. emeryt. i rentowe z ubezp. społecz.</t>
  </si>
  <si>
    <t>Dotacje celowe otrzym.z budżetu pań. na realiz. zad. bież. z zakresu admin. rządowej</t>
  </si>
  <si>
    <t>Składki na ubezpieczenie zdrowotne opłacane za osoby pobierające niekt. świadcz.z pomocy społ.</t>
  </si>
  <si>
    <t>Zasiłki i pomoc w naturze oraz składki na ubezpieczenia emerytalne i rentowe</t>
  </si>
  <si>
    <t>2030</t>
  </si>
  <si>
    <t>Dotacje celowe otrzym. z budżetu pań. na realiz. własnych zadań bieżących gmin</t>
  </si>
  <si>
    <t>Ośrodki pomocy społecznej</t>
  </si>
  <si>
    <t>Dotacje celowe otrzym.z budżetu pań. na realiz. własnych zadań bieżących gmin</t>
  </si>
  <si>
    <t xml:space="preserve">Usługi opiekuńcze i specjalistyczne usługi opiek. </t>
  </si>
  <si>
    <t xml:space="preserve">Wpływy z usług </t>
  </si>
  <si>
    <t>Rolnictwo i łowiectwo</t>
  </si>
  <si>
    <t>01030</t>
  </si>
  <si>
    <t>Izby rolnicze</t>
  </si>
  <si>
    <t>010</t>
  </si>
  <si>
    <t>Transport i łącność</t>
  </si>
  <si>
    <t>Lokalny transport zbiorowy</t>
  </si>
  <si>
    <t>Drogi publiczne gminne</t>
  </si>
  <si>
    <t>Gospodarka gruntami i nieruchomośiami</t>
  </si>
  <si>
    <t>Plany zagospodarowania przestrz .</t>
  </si>
  <si>
    <t>Rady gmin</t>
  </si>
  <si>
    <t xml:space="preserve">Urzędy gmin </t>
  </si>
  <si>
    <t>w tym : rezerwa</t>
  </si>
  <si>
    <t>Promocja jednostek samorz. teryt.</t>
  </si>
  <si>
    <t>Pozostała działlność</t>
  </si>
  <si>
    <t>Urzędy naczel. org.władzy państw. konttroli i ochr. prawa oraz sąd.</t>
  </si>
  <si>
    <t>Bezpieczeństwo publiczne i ochrona przeciwpożarowa</t>
  </si>
  <si>
    <t>Ochotnicze straże pożarne</t>
  </si>
  <si>
    <t>Dochody od osób prawnych, od osób fizycznych, i od innych jedn. niepos. osobow. prawnej oraz wyd. zw. z pob.</t>
  </si>
  <si>
    <t>Pobór podatków, opłat i niepod.nal.bu.</t>
  </si>
  <si>
    <t>Obsługa długu publicznego</t>
  </si>
  <si>
    <t>Obsługa papier.wart. kred.i poż. j.s.t.</t>
  </si>
  <si>
    <t>Rozliczenia z tyt. poręcz. i gwarancji</t>
  </si>
  <si>
    <t>Rezerwy ogólne i celowe</t>
  </si>
  <si>
    <t>Szkoły podstawowe</t>
  </si>
  <si>
    <t>Oddziały przedszk. w szkoł. podst.</t>
  </si>
  <si>
    <t>Przedszkola specjalne</t>
  </si>
  <si>
    <t>Gimnazja</t>
  </si>
  <si>
    <t>Dowożenie ucniów do skół</t>
  </si>
  <si>
    <t>Zespoły obsługi ekon. admin. szkół</t>
  </si>
  <si>
    <t>Dokształcanie i doskonalenie naucz.</t>
  </si>
  <si>
    <t>Stołówki szkolne</t>
  </si>
  <si>
    <t>Lecznictwo ambulatoryjne</t>
  </si>
  <si>
    <t>Programy polityki zdrowotnej</t>
  </si>
  <si>
    <t>Zwalczanie narkomanii</t>
  </si>
  <si>
    <t>Przeciwdziałanie alkoholizmowi</t>
  </si>
  <si>
    <t>Izby wytrzeźwień</t>
  </si>
  <si>
    <t xml:space="preserve">Pomoc społeczna </t>
  </si>
  <si>
    <t>Domy pomocy społecznej</t>
  </si>
  <si>
    <t>Świadczenia rodzinne, zalicz. alimen. oraz skł. na ubezp. emeryt.i ren. z ub.</t>
  </si>
  <si>
    <t xml:space="preserve">Skł. na ubezp. zfr. opłac. za osoby pob.niekt. świadcz. z pom. społ. </t>
  </si>
  <si>
    <t>Zasiłki i pomoc w naturze oraz skł. na ubezp. emeryt. i rentowe</t>
  </si>
  <si>
    <t>Dodatki mieszkaniowe</t>
  </si>
  <si>
    <t>Jedn. specj.poradn. Mieszk.chron. i ośr. interwencji kryzysowej</t>
  </si>
  <si>
    <t>Usługi opiekuńcze i specj. usł. op.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</si>
  <si>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</si>
  <si>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</si>
  <si>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</si>
  <si>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</si>
  <si>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</si>
  <si>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</si>
  <si>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</si>
  <si>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gm.</t>
  </si>
  <si>
    <t>Oświetlenie ulic, placów i dróg</t>
  </si>
  <si>
    <t>Kultura i ochrona dziedzictwa narod.</t>
  </si>
  <si>
    <t>Domy i ośrodki kultury</t>
  </si>
  <si>
    <t>Biblioteki</t>
  </si>
  <si>
    <t>Muzea</t>
  </si>
  <si>
    <t>Kultura fizyczna i sport</t>
  </si>
  <si>
    <t>Instytucje kultury fizycnej</t>
  </si>
  <si>
    <t>Zadania w zakr. kult. fizy. i sportu</t>
  </si>
  <si>
    <t>0970</t>
  </si>
  <si>
    <t xml:space="preserve">Wpływy z różnych dochodów </t>
  </si>
  <si>
    <t xml:space="preserve">Różne jedn. obsł.gospod. mieszkan. </t>
  </si>
  <si>
    <t>6299</t>
  </si>
  <si>
    <t>Środki na dofinans. własnych inwestycji gmin, pozyskane z innych źródeł</t>
  </si>
  <si>
    <t>Pozostała działalnośc</t>
  </si>
  <si>
    <t>Dot. dla schroniska</t>
  </si>
  <si>
    <t>Dot. dla powiatu</t>
  </si>
  <si>
    <t>Dot. dla Urz.dot.Izby</t>
  </si>
  <si>
    <t>1. Przedszkola</t>
  </si>
  <si>
    <t>2. MCSiR</t>
  </si>
  <si>
    <t>1. Szkoły podstawowe</t>
  </si>
  <si>
    <t>2. Przedszkola</t>
  </si>
  <si>
    <t>3. Gimnazja</t>
  </si>
  <si>
    <t>4. Stołówki szkolne</t>
  </si>
  <si>
    <t>Zakł. budż. Przedszkola</t>
  </si>
  <si>
    <t>Dot. na uzupełn. bież. dzial.</t>
  </si>
  <si>
    <t>Miejskie Cent. Sportu i Rekr.</t>
  </si>
  <si>
    <t>Zespół Szkół Prywatnych</t>
  </si>
  <si>
    <t>Niepubliczne Gimnazjum</t>
  </si>
  <si>
    <t>Samodzielny Publicny Zakład Opieki Zdrowotnej</t>
  </si>
  <si>
    <t xml:space="preserve">Miejskie Centrum Kultury </t>
  </si>
  <si>
    <t>Powiatowa i Miejska Biblioteka Publiczna</t>
  </si>
  <si>
    <t>Muzeum Orła Białego</t>
  </si>
  <si>
    <t>Dofinansowanie Ochotniczej Straży Pożarnej</t>
  </si>
  <si>
    <t>Ochotnicza Straż Pożarna</t>
  </si>
  <si>
    <t>Dot. na realiz. zad. dot. progr. polityki zdrowotnej</t>
  </si>
  <si>
    <t>Wyłoniona w drodze konkursu</t>
  </si>
  <si>
    <t>Dot. na realiz. zadań w zakr. narkomanii</t>
  </si>
  <si>
    <t>Dot. na realiz. zadań w zakr. prof.i rozw.probl.alkoh.</t>
  </si>
  <si>
    <t xml:space="preserve">Dot. na realiz. zad.w zakr. pomocy społ. </t>
  </si>
  <si>
    <t>Dot. na realiz. zad. w zakr. kultury</t>
  </si>
  <si>
    <t>Dot. na realiz. zad. w zakr. sportu</t>
  </si>
  <si>
    <t>z tyt. opłat za korzystanie ze środowiska</t>
  </si>
  <si>
    <t>z tyt. opłaty produktowej i depozytowej</t>
  </si>
  <si>
    <t>z tyt. opłat i kar</t>
  </si>
  <si>
    <t>Komendy wojewódzkie Policji</t>
  </si>
  <si>
    <t>Zarządzanie kryzysowe</t>
  </si>
  <si>
    <t>2011 r.</t>
  </si>
  <si>
    <t>2012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</si>
</sst>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\ _z_ł"/>
  </numFmts>
  <fonts count="5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0" fillId="0" borderId="17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9" fillId="0" borderId="12" xfId="0" applyNumberFormat="1" applyFont="1" applyBorder="1" applyAlignment="1">
      <alignment vertical="top" wrapText="1"/>
    </xf>
    <xf numFmtId="49" fontId="9" fillId="0" borderId="12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vertical="top" wrapText="1"/>
    </xf>
    <xf numFmtId="43" fontId="9" fillId="0" borderId="12" xfId="42" applyFont="1" applyBorder="1" applyAlignment="1">
      <alignment vertical="top" wrapText="1"/>
    </xf>
    <xf numFmtId="174" fontId="9" fillId="0" borderId="12" xfId="42" applyNumberFormat="1" applyFont="1" applyBorder="1" applyAlignment="1">
      <alignment vertical="top" wrapText="1"/>
    </xf>
    <xf numFmtId="174" fontId="47" fillId="0" borderId="12" xfId="42" applyNumberFormat="1" applyFont="1" applyBorder="1" applyAlignment="1">
      <alignment horizontal="right" vertical="top" wrapText="1"/>
    </xf>
    <xf numFmtId="174" fontId="48" fillId="0" borderId="12" xfId="42" applyNumberFormat="1" applyFont="1" applyBorder="1" applyAlignment="1">
      <alignment horizontal="right" vertical="top" wrapText="1"/>
    </xf>
    <xf numFmtId="174" fontId="9" fillId="0" borderId="12" xfId="42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vertical="top" wrapText="1"/>
    </xf>
    <xf numFmtId="174" fontId="48" fillId="0" borderId="12" xfId="42" applyNumberFormat="1" applyFont="1" applyBorder="1" applyAlignment="1">
      <alignment horizontal="center" vertical="top" wrapText="1"/>
    </xf>
    <xf numFmtId="174" fontId="47" fillId="0" borderId="17" xfId="42" applyNumberFormat="1" applyFont="1" applyBorder="1" applyAlignment="1">
      <alignment horizontal="right" vertical="top" wrapText="1"/>
    </xf>
    <xf numFmtId="174" fontId="48" fillId="0" borderId="17" xfId="42" applyNumberFormat="1" applyFont="1" applyBorder="1" applyAlignment="1">
      <alignment horizontal="right" vertical="top" wrapText="1"/>
    </xf>
    <xf numFmtId="174" fontId="48" fillId="0" borderId="13" xfId="42" applyNumberFormat="1" applyFont="1" applyBorder="1" applyAlignment="1">
      <alignment horizontal="right" vertical="top" wrapText="1"/>
    </xf>
    <xf numFmtId="174" fontId="47" fillId="0" borderId="10" xfId="42" applyNumberFormat="1" applyFont="1" applyBorder="1" applyAlignment="1">
      <alignment horizontal="right" vertical="center" wrapText="1"/>
    </xf>
    <xf numFmtId="174" fontId="8" fillId="0" borderId="0" xfId="42" applyNumberFormat="1" applyFont="1" applyAlignment="1">
      <alignment horizontal="right" vertical="center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174" fontId="47" fillId="0" borderId="11" xfId="42" applyNumberFormat="1" applyFont="1" applyBorder="1" applyAlignment="1">
      <alignment horizontal="center" vertical="top" wrapText="1"/>
    </xf>
    <xf numFmtId="174" fontId="47" fillId="0" borderId="11" xfId="42" applyNumberFormat="1" applyFont="1" applyBorder="1" applyAlignment="1">
      <alignment horizontal="right" vertical="top" wrapText="1"/>
    </xf>
    <xf numFmtId="174" fontId="8" fillId="0" borderId="17" xfId="42" applyNumberFormat="1" applyFont="1" applyBorder="1" applyAlignment="1">
      <alignment horizontal="right" vertical="center"/>
    </xf>
    <xf numFmtId="174" fontId="8" fillId="0" borderId="12" xfId="42" applyNumberFormat="1" applyFont="1" applyBorder="1" applyAlignment="1">
      <alignment horizontal="right" vertical="center"/>
    </xf>
    <xf numFmtId="174" fontId="8" fillId="0" borderId="13" xfId="42" applyNumberFormat="1" applyFont="1" applyBorder="1" applyAlignment="1">
      <alignment horizontal="right" vertical="center"/>
    </xf>
    <xf numFmtId="174" fontId="49" fillId="0" borderId="10" xfId="42" applyNumberFormat="1" applyFont="1" applyBorder="1" applyAlignment="1">
      <alignment horizontal="right"/>
    </xf>
    <xf numFmtId="174" fontId="8" fillId="0" borderId="0" xfId="42" applyNumberFormat="1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 wrapText="1"/>
    </xf>
    <xf numFmtId="174" fontId="49" fillId="0" borderId="17" xfId="42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4" fontId="49" fillId="0" borderId="11" xfId="42" applyNumberFormat="1" applyFont="1" applyBorder="1" applyAlignment="1">
      <alignment horizontal="right" vertical="center"/>
    </xf>
    <xf numFmtId="174" fontId="0" fillId="0" borderId="11" xfId="42" applyNumberFormat="1" applyBorder="1" applyAlignment="1">
      <alignment vertical="center"/>
    </xf>
    <xf numFmtId="174" fontId="0" fillId="0" borderId="11" xfId="42" applyNumberFormat="1" applyBorder="1" applyAlignment="1">
      <alignment horizontal="right" vertical="center"/>
    </xf>
    <xf numFmtId="174" fontId="0" fillId="0" borderId="12" xfId="42" applyNumberFormat="1" applyBorder="1" applyAlignment="1">
      <alignment vertical="center"/>
    </xf>
    <xf numFmtId="174" fontId="0" fillId="0" borderId="0" xfId="42" applyNumberFormat="1" applyAlignment="1">
      <alignment vertical="center"/>
    </xf>
    <xf numFmtId="174" fontId="4" fillId="0" borderId="10" xfId="0" applyNumberFormat="1" applyFont="1" applyBorder="1" applyAlignment="1">
      <alignment vertical="center"/>
    </xf>
    <xf numFmtId="1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74" fontId="0" fillId="0" borderId="17" xfId="42" applyNumberFormat="1" applyBorder="1" applyAlignment="1">
      <alignment vertical="center"/>
    </xf>
    <xf numFmtId="174" fontId="0" fillId="0" borderId="13" xfId="42" applyNumberFormat="1" applyBorder="1" applyAlignment="1">
      <alignment vertical="center"/>
    </xf>
    <xf numFmtId="174" fontId="2" fillId="0" borderId="10" xfId="42" applyNumberFormat="1" applyFont="1" applyBorder="1" applyAlignment="1">
      <alignment vertical="center"/>
    </xf>
    <xf numFmtId="174" fontId="4" fillId="0" borderId="10" xfId="42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indent="2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174" fontId="8" fillId="0" borderId="12" xfId="42" applyNumberFormat="1" applyFont="1" applyBorder="1" applyAlignment="1">
      <alignment vertical="center"/>
    </xf>
    <xf numFmtId="174" fontId="8" fillId="0" borderId="12" xfId="42" applyNumberFormat="1" applyFont="1" applyBorder="1" applyAlignment="1">
      <alignment horizontal="left" vertical="center" indent="2"/>
    </xf>
    <xf numFmtId="174" fontId="8" fillId="0" borderId="12" xfId="42" applyNumberFormat="1" applyFont="1" applyBorder="1" applyAlignment="1">
      <alignment horizontal="center" vertical="center"/>
    </xf>
    <xf numFmtId="174" fontId="8" fillId="0" borderId="13" xfId="42" applyNumberFormat="1" applyFont="1" applyBorder="1" applyAlignment="1">
      <alignment horizontal="left" vertical="center" indent="2"/>
    </xf>
    <xf numFmtId="174" fontId="8" fillId="0" borderId="13" xfId="42" applyNumberFormat="1" applyFont="1" applyBorder="1" applyAlignment="1">
      <alignment vertical="center"/>
    </xf>
    <xf numFmtId="174" fontId="8" fillId="0" borderId="13" xfId="42" applyNumberFormat="1" applyFont="1" applyBorder="1" applyAlignment="1">
      <alignment horizontal="center" vertical="center"/>
    </xf>
    <xf numFmtId="174" fontId="49" fillId="0" borderId="10" xfId="42" applyNumberFormat="1" applyFont="1" applyBorder="1" applyAlignment="1">
      <alignment horizontal="center" vertical="center"/>
    </xf>
    <xf numFmtId="174" fontId="49" fillId="0" borderId="10" xfId="42" applyNumberFormat="1" applyFont="1" applyBorder="1" applyAlignment="1">
      <alignment vertical="center"/>
    </xf>
    <xf numFmtId="174" fontId="0" fillId="0" borderId="11" xfId="42" applyNumberFormat="1" applyFont="1" applyBorder="1" applyAlignment="1">
      <alignment/>
    </xf>
    <xf numFmtId="174" fontId="0" fillId="0" borderId="12" xfId="42" applyNumberFormat="1" applyFont="1" applyBorder="1" applyAlignment="1">
      <alignment/>
    </xf>
    <xf numFmtId="174" fontId="0" fillId="0" borderId="13" xfId="42" applyNumberFormat="1" applyFont="1" applyBorder="1" applyAlignment="1">
      <alignment/>
    </xf>
    <xf numFmtId="174" fontId="4" fillId="0" borderId="10" xfId="42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4" fontId="0" fillId="0" borderId="11" xfId="42" applyNumberFormat="1" applyFont="1" applyBorder="1" applyAlignment="1">
      <alignment vertical="center"/>
    </xf>
    <xf numFmtId="174" fontId="0" fillId="0" borderId="12" xfId="42" applyNumberFormat="1" applyFont="1" applyBorder="1" applyAlignment="1">
      <alignment vertical="center"/>
    </xf>
    <xf numFmtId="174" fontId="0" fillId="0" borderId="17" xfId="42" applyNumberFormat="1" applyFont="1" applyBorder="1" applyAlignment="1">
      <alignment vertical="center"/>
    </xf>
    <xf numFmtId="174" fontId="0" fillId="0" borderId="13" xfId="42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4" fontId="0" fillId="0" borderId="17" xfId="42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4" fontId="4" fillId="0" borderId="10" xfId="42" applyNumberFormat="1" applyFont="1" applyBorder="1" applyAlignment="1">
      <alignment horizontal="center" vertical="center"/>
    </xf>
    <xf numFmtId="174" fontId="0" fillId="0" borderId="15" xfId="42" applyNumberFormat="1" applyFont="1" applyBorder="1" applyAlignment="1">
      <alignment horizontal="center" vertical="center"/>
    </xf>
    <xf numFmtId="174" fontId="0" fillId="0" borderId="12" xfId="42" applyNumberFormat="1" applyFont="1" applyBorder="1" applyAlignment="1">
      <alignment horizontal="center" vertical="center"/>
    </xf>
    <xf numFmtId="174" fontId="0" fillId="0" borderId="13" xfId="42" applyNumberFormat="1" applyFont="1" applyBorder="1" applyAlignment="1">
      <alignment horizontal="center" vertical="center"/>
    </xf>
    <xf numFmtId="174" fontId="0" fillId="0" borderId="11" xfId="42" applyNumberFormat="1" applyFont="1" applyBorder="1" applyAlignment="1">
      <alignment horizontal="center" vertical="center"/>
    </xf>
    <xf numFmtId="174" fontId="0" fillId="0" borderId="0" xfId="42" applyNumberFormat="1" applyBorder="1" applyAlignment="1">
      <alignment vertical="center"/>
    </xf>
    <xf numFmtId="174" fontId="43" fillId="0" borderId="0" xfId="42" applyNumberFormat="1" applyFont="1" applyAlignment="1">
      <alignment vertical="center"/>
    </xf>
    <xf numFmtId="174" fontId="8" fillId="0" borderId="12" xfId="42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4" fontId="49" fillId="0" borderId="11" xfId="42" applyNumberFormat="1" applyFont="1" applyBorder="1" applyAlignment="1">
      <alignment vertical="center"/>
    </xf>
    <xf numFmtId="174" fontId="49" fillId="0" borderId="11" xfId="0" applyNumberFormat="1" applyFont="1" applyBorder="1" applyAlignment="1">
      <alignment vertical="center"/>
    </xf>
    <xf numFmtId="174" fontId="49" fillId="0" borderId="11" xfId="42" applyNumberFormat="1" applyFont="1" applyBorder="1" applyAlignment="1">
      <alignment horizontal="left" vertical="center"/>
    </xf>
    <xf numFmtId="175" fontId="4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40" fillId="0" borderId="10" xfId="0" applyNumberFormat="1" applyFont="1" applyBorder="1" applyAlignment="1">
      <alignment/>
    </xf>
    <xf numFmtId="175" fontId="0" fillId="0" borderId="10" xfId="0" applyNumberFormat="1" applyBorder="1" applyAlignment="1" applyProtection="1">
      <alignment/>
      <protection locked="0"/>
    </xf>
    <xf numFmtId="175" fontId="40" fillId="0" borderId="10" xfId="0" applyNumberFormat="1" applyFont="1" applyBorder="1" applyAlignment="1" applyProtection="1">
      <alignment/>
      <protection locked="0"/>
    </xf>
    <xf numFmtId="175" fontId="49" fillId="0" borderId="1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75" fontId="0" fillId="0" borderId="10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00">
      <selection activeCell="F106" sqref="F10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144" customWidth="1"/>
    <col min="5" max="5" width="12.375" style="0" customWidth="1"/>
    <col min="6" max="6" width="15.375" style="0" customWidth="1"/>
  </cols>
  <sheetData>
    <row r="1" spans="1:6" ht="18">
      <c r="A1" s="259" t="s">
        <v>51</v>
      </c>
      <c r="B1" s="259"/>
      <c r="C1" s="259"/>
      <c r="D1" s="259"/>
      <c r="E1" s="259"/>
      <c r="F1" s="259"/>
    </row>
    <row r="2" spans="2:4" ht="18">
      <c r="B2" s="2"/>
      <c r="C2" s="2"/>
      <c r="D2" s="148"/>
    </row>
    <row r="4" spans="1:6" s="45" customFormat="1" ht="25.5">
      <c r="A4" s="44" t="s">
        <v>1</v>
      </c>
      <c r="B4" s="44" t="s">
        <v>2</v>
      </c>
      <c r="C4" s="44" t="s">
        <v>3</v>
      </c>
      <c r="D4" s="44" t="s">
        <v>4</v>
      </c>
      <c r="E4" s="44" t="s">
        <v>52</v>
      </c>
      <c r="F4" s="44" t="s">
        <v>53</v>
      </c>
    </row>
    <row r="5" spans="1:6" s="38" customFormat="1" ht="7.5" customHeight="1">
      <c r="A5" s="19">
        <v>1</v>
      </c>
      <c r="B5" s="19">
        <v>2</v>
      </c>
      <c r="C5" s="19">
        <v>3</v>
      </c>
      <c r="D5" s="149">
        <v>4</v>
      </c>
      <c r="E5" s="19">
        <v>5</v>
      </c>
      <c r="F5" s="19">
        <v>6</v>
      </c>
    </row>
    <row r="6" spans="1:6" ht="19.5" customHeight="1">
      <c r="A6" s="186">
        <v>600</v>
      </c>
      <c r="B6" s="187"/>
      <c r="C6" s="187"/>
      <c r="D6" s="188" t="s">
        <v>277</v>
      </c>
      <c r="E6" s="189">
        <v>20000</v>
      </c>
      <c r="F6" s="189">
        <v>3000000</v>
      </c>
    </row>
    <row r="7" spans="1:6" ht="19.5" customHeight="1">
      <c r="A7" s="15"/>
      <c r="B7" s="16">
        <v>60016</v>
      </c>
      <c r="C7" s="16"/>
      <c r="D7" s="26" t="s">
        <v>278</v>
      </c>
      <c r="E7" s="176">
        <v>20000</v>
      </c>
      <c r="F7" s="176">
        <v>3000000</v>
      </c>
    </row>
    <row r="8" spans="1:6" ht="30" customHeight="1">
      <c r="A8" s="36"/>
      <c r="B8" s="37"/>
      <c r="C8" s="145" t="s">
        <v>279</v>
      </c>
      <c r="D8" s="150" t="s">
        <v>307</v>
      </c>
      <c r="E8" s="175">
        <v>20000</v>
      </c>
      <c r="F8" s="175"/>
    </row>
    <row r="9" spans="1:6" ht="30" customHeight="1">
      <c r="A9" s="36"/>
      <c r="B9" s="37"/>
      <c r="C9" s="145" t="s">
        <v>439</v>
      </c>
      <c r="D9" s="150" t="s">
        <v>440</v>
      </c>
      <c r="E9" s="175"/>
      <c r="F9" s="175">
        <v>3000000</v>
      </c>
    </row>
    <row r="10" spans="1:6" ht="19.5" customHeight="1">
      <c r="A10" s="180">
        <v>700</v>
      </c>
      <c r="B10" s="182"/>
      <c r="C10" s="181"/>
      <c r="D10" s="185" t="s">
        <v>280</v>
      </c>
      <c r="E10" s="184">
        <v>8156500</v>
      </c>
      <c r="F10" s="184">
        <v>5000000</v>
      </c>
    </row>
    <row r="11" spans="1:6" ht="19.5" customHeight="1">
      <c r="A11" s="15"/>
      <c r="B11" s="16">
        <v>70005</v>
      </c>
      <c r="C11" s="16"/>
      <c r="D11" s="26" t="s">
        <v>281</v>
      </c>
      <c r="E11" s="176">
        <v>8156500</v>
      </c>
      <c r="F11" s="176">
        <v>5000000</v>
      </c>
    </row>
    <row r="12" spans="1:6" ht="19.5" customHeight="1">
      <c r="A12" s="36"/>
      <c r="B12" s="37"/>
      <c r="C12" s="145" t="s">
        <v>282</v>
      </c>
      <c r="D12" s="150" t="s">
        <v>283</v>
      </c>
      <c r="E12" s="175">
        <v>399500</v>
      </c>
      <c r="F12" s="175"/>
    </row>
    <row r="13" spans="1:6" ht="19.5" customHeight="1">
      <c r="A13" s="36"/>
      <c r="B13" s="37"/>
      <c r="C13" s="145" t="s">
        <v>284</v>
      </c>
      <c r="D13" s="150" t="s">
        <v>285</v>
      </c>
      <c r="E13" s="175">
        <v>22000</v>
      </c>
      <c r="F13" s="175"/>
    </row>
    <row r="14" spans="1:6" ht="19.5" customHeight="1">
      <c r="A14" s="36"/>
      <c r="B14" s="37"/>
      <c r="C14" s="145" t="s">
        <v>286</v>
      </c>
      <c r="D14" s="150" t="s">
        <v>287</v>
      </c>
      <c r="E14" s="175">
        <v>35000</v>
      </c>
      <c r="F14" s="175"/>
    </row>
    <row r="15" spans="1:6" ht="30" customHeight="1">
      <c r="A15" s="36"/>
      <c r="B15" s="37"/>
      <c r="C15" s="145" t="s">
        <v>279</v>
      </c>
      <c r="D15" s="150" t="s">
        <v>309</v>
      </c>
      <c r="E15" s="175">
        <v>7500000</v>
      </c>
      <c r="F15" s="175"/>
    </row>
    <row r="16" spans="1:6" ht="19.5" customHeight="1">
      <c r="A16" s="36"/>
      <c r="B16" s="37"/>
      <c r="C16" s="145" t="s">
        <v>288</v>
      </c>
      <c r="D16" s="150" t="s">
        <v>289</v>
      </c>
      <c r="E16" s="175"/>
      <c r="F16" s="175">
        <v>5000000</v>
      </c>
    </row>
    <row r="17" spans="1:6" ht="19.5" customHeight="1">
      <c r="A17" s="36"/>
      <c r="B17" s="37"/>
      <c r="C17" s="145" t="s">
        <v>436</v>
      </c>
      <c r="D17" s="150" t="s">
        <v>437</v>
      </c>
      <c r="E17" s="175">
        <v>200000</v>
      </c>
      <c r="F17" s="175"/>
    </row>
    <row r="18" spans="1:6" ht="19.5" customHeight="1">
      <c r="A18" s="180">
        <v>710</v>
      </c>
      <c r="B18" s="181"/>
      <c r="C18" s="182"/>
      <c r="D18" s="185" t="s">
        <v>290</v>
      </c>
      <c r="E18" s="184">
        <v>7000</v>
      </c>
      <c r="F18" s="184"/>
    </row>
    <row r="19" spans="1:6" ht="19.5" customHeight="1">
      <c r="A19" s="36"/>
      <c r="B19" s="37">
        <v>71035</v>
      </c>
      <c r="C19" s="145"/>
      <c r="D19" s="150" t="s">
        <v>291</v>
      </c>
      <c r="E19" s="175">
        <v>7000</v>
      </c>
      <c r="F19" s="175"/>
    </row>
    <row r="20" spans="1:6" ht="30" customHeight="1">
      <c r="A20" s="36"/>
      <c r="B20" s="37"/>
      <c r="C20" s="145" t="s">
        <v>292</v>
      </c>
      <c r="D20" s="150" t="s">
        <v>310</v>
      </c>
      <c r="E20" s="175">
        <v>7000</v>
      </c>
      <c r="F20" s="175"/>
    </row>
    <row r="21" spans="1:7" ht="19.5" customHeight="1">
      <c r="A21" s="180">
        <v>750</v>
      </c>
      <c r="B21" s="181"/>
      <c r="C21" s="182"/>
      <c r="D21" s="185" t="s">
        <v>293</v>
      </c>
      <c r="E21" s="184">
        <v>272140</v>
      </c>
      <c r="F21" s="184"/>
      <c r="G21" s="41"/>
    </row>
    <row r="22" spans="1:6" ht="19.5" customHeight="1">
      <c r="A22" s="36"/>
      <c r="B22" s="37">
        <v>75011</v>
      </c>
      <c r="C22" s="145"/>
      <c r="D22" s="150" t="s">
        <v>294</v>
      </c>
      <c r="E22" s="175">
        <v>242140</v>
      </c>
      <c r="F22" s="175"/>
    </row>
    <row r="23" spans="1:6" ht="30" customHeight="1">
      <c r="A23" s="36"/>
      <c r="B23" s="37"/>
      <c r="C23" s="145" t="s">
        <v>295</v>
      </c>
      <c r="D23" s="150" t="s">
        <v>306</v>
      </c>
      <c r="E23" s="175">
        <v>242140</v>
      </c>
      <c r="F23" s="175"/>
    </row>
    <row r="24" spans="1:6" ht="19.5" customHeight="1">
      <c r="A24" s="36"/>
      <c r="B24" s="37">
        <v>75023</v>
      </c>
      <c r="C24" s="145"/>
      <c r="D24" s="150" t="s">
        <v>296</v>
      </c>
      <c r="E24" s="175">
        <v>30000</v>
      </c>
      <c r="F24" s="175"/>
    </row>
    <row r="25" spans="1:6" ht="30" customHeight="1">
      <c r="A25" s="36"/>
      <c r="B25" s="37"/>
      <c r="C25" s="145" t="s">
        <v>279</v>
      </c>
      <c r="D25" s="150" t="s">
        <v>307</v>
      </c>
      <c r="E25" s="175">
        <v>5000</v>
      </c>
      <c r="F25" s="175"/>
    </row>
    <row r="26" spans="1:6" ht="19.5" customHeight="1">
      <c r="A26" s="36"/>
      <c r="B26" s="37"/>
      <c r="C26" s="145" t="s">
        <v>297</v>
      </c>
      <c r="D26" s="150" t="s">
        <v>298</v>
      </c>
      <c r="E26" s="175">
        <v>25000</v>
      </c>
      <c r="F26" s="175"/>
    </row>
    <row r="27" spans="1:6" ht="19.5" customHeight="1">
      <c r="A27" s="180">
        <v>751</v>
      </c>
      <c r="B27" s="181"/>
      <c r="C27" s="182"/>
      <c r="D27" s="185" t="s">
        <v>299</v>
      </c>
      <c r="E27" s="184">
        <v>8758</v>
      </c>
      <c r="F27" s="184"/>
    </row>
    <row r="28" spans="1:6" ht="19.5" customHeight="1">
      <c r="A28" s="36"/>
      <c r="B28" s="37">
        <v>75101</v>
      </c>
      <c r="C28" s="145"/>
      <c r="D28" s="150" t="s">
        <v>300</v>
      </c>
      <c r="E28" s="175">
        <v>8758</v>
      </c>
      <c r="F28" s="175"/>
    </row>
    <row r="29" spans="1:6" ht="30" customHeight="1">
      <c r="A29" s="36"/>
      <c r="B29" s="37"/>
      <c r="C29" s="145" t="s">
        <v>295</v>
      </c>
      <c r="D29" s="150" t="s">
        <v>308</v>
      </c>
      <c r="E29" s="175">
        <v>8758</v>
      </c>
      <c r="F29" s="175"/>
    </row>
    <row r="30" spans="1:6" ht="19.5" customHeight="1">
      <c r="A30" s="36">
        <v>754</v>
      </c>
      <c r="B30" s="37"/>
      <c r="C30" s="145"/>
      <c r="D30" s="150" t="s">
        <v>301</v>
      </c>
      <c r="E30" s="175">
        <v>35000</v>
      </c>
      <c r="F30" s="175"/>
    </row>
    <row r="31" spans="1:6" ht="19.5" customHeight="1">
      <c r="A31" s="36"/>
      <c r="B31" s="37">
        <v>75416</v>
      </c>
      <c r="C31" s="145"/>
      <c r="D31" s="150" t="s">
        <v>302</v>
      </c>
      <c r="E31" s="175">
        <v>35000</v>
      </c>
      <c r="F31" s="175"/>
    </row>
    <row r="32" spans="1:6" ht="19.5" customHeight="1">
      <c r="A32" s="36"/>
      <c r="B32" s="37"/>
      <c r="C32" s="145" t="s">
        <v>303</v>
      </c>
      <c r="D32" s="150" t="s">
        <v>304</v>
      </c>
      <c r="E32" s="175">
        <v>35000</v>
      </c>
      <c r="F32" s="175"/>
    </row>
    <row r="33" spans="1:6" ht="39.75" customHeight="1">
      <c r="A33" s="180">
        <v>756</v>
      </c>
      <c r="B33" s="181"/>
      <c r="C33" s="182"/>
      <c r="D33" s="183" t="s">
        <v>305</v>
      </c>
      <c r="E33" s="184">
        <v>41018156</v>
      </c>
      <c r="F33" s="184"/>
    </row>
    <row r="34" spans="1:6" ht="19.5" customHeight="1">
      <c r="A34" s="36"/>
      <c r="B34" s="37">
        <v>75601</v>
      </c>
      <c r="C34" s="145"/>
      <c r="D34" s="147" t="s">
        <v>311</v>
      </c>
      <c r="E34" s="175">
        <v>25000</v>
      </c>
      <c r="F34" s="175"/>
    </row>
    <row r="35" spans="1:6" ht="30" customHeight="1">
      <c r="A35" s="36"/>
      <c r="B35" s="37"/>
      <c r="C35" s="145" t="s">
        <v>312</v>
      </c>
      <c r="D35" s="147" t="s">
        <v>313</v>
      </c>
      <c r="E35" s="175">
        <v>25000</v>
      </c>
      <c r="F35" s="175"/>
    </row>
    <row r="36" spans="1:6" ht="30" customHeight="1">
      <c r="A36" s="36"/>
      <c r="B36" s="37">
        <v>75615</v>
      </c>
      <c r="C36" s="145"/>
      <c r="D36" s="147" t="s">
        <v>314</v>
      </c>
      <c r="E36" s="175">
        <v>12571400</v>
      </c>
      <c r="F36" s="175"/>
    </row>
    <row r="37" spans="1:6" ht="19.5" customHeight="1">
      <c r="A37" s="36"/>
      <c r="B37" s="37"/>
      <c r="C37" s="145" t="s">
        <v>315</v>
      </c>
      <c r="D37" s="147" t="s">
        <v>316</v>
      </c>
      <c r="E37" s="175">
        <v>12017000</v>
      </c>
      <c r="F37" s="175"/>
    </row>
    <row r="38" spans="1:6" ht="19.5" customHeight="1">
      <c r="A38" s="36"/>
      <c r="B38" s="37"/>
      <c r="C38" s="145" t="s">
        <v>317</v>
      </c>
      <c r="D38" s="147" t="s">
        <v>318</v>
      </c>
      <c r="E38" s="175">
        <v>3100</v>
      </c>
      <c r="F38" s="175"/>
    </row>
    <row r="39" spans="1:6" ht="19.5" customHeight="1">
      <c r="A39" s="36"/>
      <c r="B39" s="37"/>
      <c r="C39" s="145" t="s">
        <v>319</v>
      </c>
      <c r="D39" s="147" t="s">
        <v>320</v>
      </c>
      <c r="E39" s="175">
        <v>29300</v>
      </c>
      <c r="F39" s="175"/>
    </row>
    <row r="40" spans="1:6" ht="19.5" customHeight="1">
      <c r="A40" s="36"/>
      <c r="B40" s="37"/>
      <c r="C40" s="145" t="s">
        <v>321</v>
      </c>
      <c r="D40" s="147" t="s">
        <v>322</v>
      </c>
      <c r="E40" s="175">
        <v>162000</v>
      </c>
      <c r="F40" s="175"/>
    </row>
    <row r="41" spans="1:6" ht="19.5" customHeight="1">
      <c r="A41" s="36"/>
      <c r="B41" s="37"/>
      <c r="C41" s="145" t="s">
        <v>323</v>
      </c>
      <c r="D41" s="147" t="s">
        <v>324</v>
      </c>
      <c r="E41" s="175">
        <v>60000</v>
      </c>
      <c r="F41" s="175"/>
    </row>
    <row r="42" spans="1:6" ht="19.5" customHeight="1">
      <c r="A42" s="36"/>
      <c r="B42" s="37"/>
      <c r="C42" s="145" t="s">
        <v>325</v>
      </c>
      <c r="D42" s="147" t="s">
        <v>326</v>
      </c>
      <c r="E42" s="175">
        <v>300000</v>
      </c>
      <c r="F42" s="175"/>
    </row>
    <row r="43" spans="1:6" ht="30" customHeight="1">
      <c r="A43" s="36"/>
      <c r="B43" s="37">
        <v>75616</v>
      </c>
      <c r="C43" s="145"/>
      <c r="D43" s="147" t="s">
        <v>327</v>
      </c>
      <c r="E43" s="175">
        <v>5095700</v>
      </c>
      <c r="F43" s="175"/>
    </row>
    <row r="44" spans="1:6" ht="19.5" customHeight="1">
      <c r="A44" s="36"/>
      <c r="B44" s="37"/>
      <c r="C44" s="145" t="s">
        <v>315</v>
      </c>
      <c r="D44" s="147" t="s">
        <v>316</v>
      </c>
      <c r="E44" s="175">
        <v>3356000</v>
      </c>
      <c r="F44" s="175"/>
    </row>
    <row r="45" spans="1:6" ht="19.5" customHeight="1">
      <c r="A45" s="36"/>
      <c r="B45" s="37"/>
      <c r="C45" s="145" t="s">
        <v>317</v>
      </c>
      <c r="D45" s="147" t="s">
        <v>318</v>
      </c>
      <c r="E45" s="175">
        <v>87000</v>
      </c>
      <c r="F45" s="175"/>
    </row>
    <row r="46" spans="1:6" ht="19.5" customHeight="1">
      <c r="A46" s="36"/>
      <c r="B46" s="37"/>
      <c r="C46" s="145" t="s">
        <v>319</v>
      </c>
      <c r="D46" s="147" t="s">
        <v>328</v>
      </c>
      <c r="E46" s="175">
        <v>700</v>
      </c>
      <c r="F46" s="175"/>
    </row>
    <row r="47" spans="1:6" ht="19.5" customHeight="1">
      <c r="A47" s="36"/>
      <c r="B47" s="37"/>
      <c r="C47" s="145" t="s">
        <v>321</v>
      </c>
      <c r="D47" s="147" t="s">
        <v>322</v>
      </c>
      <c r="E47" s="175">
        <v>230000</v>
      </c>
      <c r="F47" s="175"/>
    </row>
    <row r="48" spans="1:6" ht="19.5" customHeight="1">
      <c r="A48" s="36"/>
      <c r="B48" s="37"/>
      <c r="C48" s="145" t="s">
        <v>329</v>
      </c>
      <c r="D48" s="147" t="s">
        <v>330</v>
      </c>
      <c r="E48" s="175">
        <v>290000</v>
      </c>
      <c r="F48" s="175"/>
    </row>
    <row r="49" spans="1:6" ht="19.5" customHeight="1">
      <c r="A49" s="36"/>
      <c r="B49" s="37"/>
      <c r="C49" s="145" t="s">
        <v>331</v>
      </c>
      <c r="D49" s="147" t="s">
        <v>332</v>
      </c>
      <c r="E49" s="175">
        <v>20000</v>
      </c>
      <c r="F49" s="175"/>
    </row>
    <row r="50" spans="1:6" ht="19.5" customHeight="1">
      <c r="A50" s="36"/>
      <c r="B50" s="37"/>
      <c r="C50" s="145" t="s">
        <v>333</v>
      </c>
      <c r="D50" s="147" t="s">
        <v>334</v>
      </c>
      <c r="E50" s="175">
        <v>240000</v>
      </c>
      <c r="F50" s="175"/>
    </row>
    <row r="51" spans="1:6" ht="19.5" customHeight="1">
      <c r="A51" s="36"/>
      <c r="B51" s="37"/>
      <c r="C51" s="145" t="s">
        <v>323</v>
      </c>
      <c r="D51" s="147" t="s">
        <v>335</v>
      </c>
      <c r="E51" s="175">
        <v>700000</v>
      </c>
      <c r="F51" s="175"/>
    </row>
    <row r="52" spans="1:6" ht="19.5" customHeight="1">
      <c r="A52" s="36"/>
      <c r="B52" s="37"/>
      <c r="C52" s="145" t="s">
        <v>286</v>
      </c>
      <c r="D52" s="147" t="s">
        <v>287</v>
      </c>
      <c r="E52" s="175">
        <v>62000</v>
      </c>
      <c r="F52" s="175"/>
    </row>
    <row r="53" spans="1:6" ht="19.5" customHeight="1">
      <c r="A53" s="36"/>
      <c r="B53" s="37"/>
      <c r="C53" s="145" t="s">
        <v>325</v>
      </c>
      <c r="D53" s="147" t="s">
        <v>326</v>
      </c>
      <c r="E53" s="175">
        <v>110000</v>
      </c>
      <c r="F53" s="175"/>
    </row>
    <row r="54" spans="1:6" ht="30" customHeight="1">
      <c r="A54" s="36"/>
      <c r="B54" s="37">
        <v>75618</v>
      </c>
      <c r="C54" s="145"/>
      <c r="D54" s="147" t="s">
        <v>336</v>
      </c>
      <c r="E54" s="175">
        <v>1360000</v>
      </c>
      <c r="F54" s="175"/>
    </row>
    <row r="55" spans="1:6" ht="19.5" customHeight="1">
      <c r="A55" s="36"/>
      <c r="B55" s="37"/>
      <c r="C55" s="145" t="s">
        <v>337</v>
      </c>
      <c r="D55" s="147" t="s">
        <v>338</v>
      </c>
      <c r="E55" s="175">
        <v>785000</v>
      </c>
      <c r="F55" s="175"/>
    </row>
    <row r="56" spans="1:6" ht="19.5" customHeight="1">
      <c r="A56" s="36"/>
      <c r="B56" s="37"/>
      <c r="C56" s="145" t="s">
        <v>339</v>
      </c>
      <c r="D56" s="147" t="s">
        <v>340</v>
      </c>
      <c r="E56" s="175">
        <v>540000</v>
      </c>
      <c r="F56" s="175"/>
    </row>
    <row r="57" spans="1:6" ht="30" customHeight="1">
      <c r="A57" s="36"/>
      <c r="B57" s="37"/>
      <c r="C57" s="145" t="s">
        <v>284</v>
      </c>
      <c r="D57" s="147" t="s">
        <v>341</v>
      </c>
      <c r="E57" s="175">
        <v>35000</v>
      </c>
      <c r="F57" s="175"/>
    </row>
    <row r="58" spans="1:6" ht="19.5" customHeight="1">
      <c r="A58" s="36"/>
      <c r="B58" s="37">
        <v>75621</v>
      </c>
      <c r="C58" s="145"/>
      <c r="D58" s="147" t="s">
        <v>343</v>
      </c>
      <c r="E58" s="175">
        <v>21966056</v>
      </c>
      <c r="F58" s="175"/>
    </row>
    <row r="59" spans="1:6" ht="19.5" customHeight="1">
      <c r="A59" s="36"/>
      <c r="B59" s="37"/>
      <c r="C59" s="145" t="s">
        <v>342</v>
      </c>
      <c r="D59" s="147" t="s">
        <v>344</v>
      </c>
      <c r="E59" s="175">
        <v>21266056</v>
      </c>
      <c r="F59" s="175"/>
    </row>
    <row r="60" spans="1:6" ht="19.5" customHeight="1">
      <c r="A60" s="36"/>
      <c r="B60" s="37"/>
      <c r="C60" s="145" t="s">
        <v>345</v>
      </c>
      <c r="D60" s="147" t="s">
        <v>346</v>
      </c>
      <c r="E60" s="175">
        <v>700000</v>
      </c>
      <c r="F60" s="175"/>
    </row>
    <row r="61" spans="1:6" ht="19.5" customHeight="1">
      <c r="A61" s="180">
        <v>758</v>
      </c>
      <c r="B61" s="181"/>
      <c r="C61" s="182"/>
      <c r="D61" s="183" t="s">
        <v>347</v>
      </c>
      <c r="E61" s="184">
        <v>19080323</v>
      </c>
      <c r="F61" s="184"/>
    </row>
    <row r="62" spans="1:6" ht="19.5" customHeight="1">
      <c r="A62" s="36"/>
      <c r="B62" s="37">
        <v>75801</v>
      </c>
      <c r="C62" s="145"/>
      <c r="D62" s="147" t="s">
        <v>348</v>
      </c>
      <c r="E62" s="175">
        <v>15512109</v>
      </c>
      <c r="F62" s="175"/>
    </row>
    <row r="63" spans="1:6" ht="19.5" customHeight="1">
      <c r="A63" s="36"/>
      <c r="B63" s="37"/>
      <c r="C63" s="145" t="s">
        <v>349</v>
      </c>
      <c r="D63" s="147" t="s">
        <v>350</v>
      </c>
      <c r="E63" s="175">
        <v>15512109</v>
      </c>
      <c r="F63" s="175"/>
    </row>
    <row r="64" spans="1:6" ht="19.5" customHeight="1">
      <c r="A64" s="36"/>
      <c r="B64" s="37">
        <v>75807</v>
      </c>
      <c r="C64" s="145"/>
      <c r="D64" s="147" t="s">
        <v>351</v>
      </c>
      <c r="E64" s="175">
        <v>2647301</v>
      </c>
      <c r="F64" s="175"/>
    </row>
    <row r="65" spans="1:6" ht="19.5" customHeight="1">
      <c r="A65" s="36"/>
      <c r="B65" s="37"/>
      <c r="C65" s="145" t="s">
        <v>352</v>
      </c>
      <c r="D65" s="147" t="s">
        <v>350</v>
      </c>
      <c r="E65" s="175">
        <v>2647301</v>
      </c>
      <c r="F65" s="175"/>
    </row>
    <row r="66" spans="1:6" ht="19.5" customHeight="1">
      <c r="A66" s="36"/>
      <c r="B66" s="37">
        <v>75814</v>
      </c>
      <c r="C66" s="145"/>
      <c r="D66" s="147" t="s">
        <v>353</v>
      </c>
      <c r="E66" s="175">
        <v>150000</v>
      </c>
      <c r="F66" s="175"/>
    </row>
    <row r="67" spans="1:6" ht="19.5" customHeight="1">
      <c r="A67" s="36"/>
      <c r="B67" s="37"/>
      <c r="C67" s="145" t="s">
        <v>354</v>
      </c>
      <c r="D67" s="147" t="s">
        <v>355</v>
      </c>
      <c r="E67" s="175">
        <v>150000</v>
      </c>
      <c r="F67" s="175"/>
    </row>
    <row r="68" spans="1:6" ht="19.5" customHeight="1">
      <c r="A68" s="36"/>
      <c r="B68" s="37">
        <v>75831</v>
      </c>
      <c r="C68" s="145"/>
      <c r="D68" s="147" t="s">
        <v>356</v>
      </c>
      <c r="E68" s="175">
        <v>770913</v>
      </c>
      <c r="F68" s="175"/>
    </row>
    <row r="69" spans="1:6" ht="19.5" customHeight="1">
      <c r="A69" s="36"/>
      <c r="B69" s="37"/>
      <c r="C69" s="145" t="s">
        <v>349</v>
      </c>
      <c r="D69" s="147" t="s">
        <v>350</v>
      </c>
      <c r="E69" s="175">
        <v>770913</v>
      </c>
      <c r="F69" s="175"/>
    </row>
    <row r="70" spans="1:6" ht="19.5" customHeight="1">
      <c r="A70" s="180">
        <v>801</v>
      </c>
      <c r="B70" s="181"/>
      <c r="C70" s="182"/>
      <c r="D70" s="183" t="s">
        <v>357</v>
      </c>
      <c r="E70" s="184">
        <v>113500</v>
      </c>
      <c r="F70" s="184"/>
    </row>
    <row r="71" spans="1:6" ht="19.5" customHeight="1">
      <c r="A71" s="36"/>
      <c r="B71" s="37">
        <v>80104</v>
      </c>
      <c r="C71" s="145"/>
      <c r="D71" s="147" t="s">
        <v>358</v>
      </c>
      <c r="E71" s="175">
        <v>70000</v>
      </c>
      <c r="F71" s="175"/>
    </row>
    <row r="72" spans="1:6" ht="30" customHeight="1">
      <c r="A72" s="36"/>
      <c r="B72" s="37"/>
      <c r="C72" s="145" t="s">
        <v>279</v>
      </c>
      <c r="D72" s="147" t="s">
        <v>307</v>
      </c>
      <c r="E72" s="175">
        <v>30000</v>
      </c>
      <c r="F72" s="175"/>
    </row>
    <row r="73" spans="1:6" ht="19.5" customHeight="1">
      <c r="A73" s="36"/>
      <c r="B73" s="37"/>
      <c r="C73" s="145" t="s">
        <v>297</v>
      </c>
      <c r="D73" s="147" t="s">
        <v>298</v>
      </c>
      <c r="E73" s="175">
        <v>40000</v>
      </c>
      <c r="F73" s="175"/>
    </row>
    <row r="74" spans="1:6" ht="19.5" customHeight="1">
      <c r="A74" s="36"/>
      <c r="B74" s="37">
        <v>80114</v>
      </c>
      <c r="C74" s="145"/>
      <c r="D74" s="147" t="s">
        <v>359</v>
      </c>
      <c r="E74" s="175">
        <v>43500</v>
      </c>
      <c r="F74" s="175"/>
    </row>
    <row r="75" spans="1:6" ht="19.5" customHeight="1">
      <c r="A75" s="36"/>
      <c r="B75" s="37"/>
      <c r="C75" s="145" t="s">
        <v>297</v>
      </c>
      <c r="D75" s="147" t="s">
        <v>298</v>
      </c>
      <c r="E75" s="175">
        <v>43500</v>
      </c>
      <c r="F75" s="175"/>
    </row>
    <row r="76" spans="1:6" ht="19.5" customHeight="1">
      <c r="A76" s="180">
        <v>851</v>
      </c>
      <c r="B76" s="181"/>
      <c r="C76" s="182"/>
      <c r="D76" s="183" t="s">
        <v>360</v>
      </c>
      <c r="E76" s="184">
        <v>1500</v>
      </c>
      <c r="F76" s="175"/>
    </row>
    <row r="77" spans="1:6" ht="19.5" customHeight="1">
      <c r="A77" s="36"/>
      <c r="B77" s="37">
        <v>85195</v>
      </c>
      <c r="C77" s="145"/>
      <c r="D77" s="147" t="s">
        <v>361</v>
      </c>
      <c r="E77" s="175">
        <v>1500</v>
      </c>
      <c r="F77" s="175"/>
    </row>
    <row r="78" spans="1:6" ht="30" customHeight="1">
      <c r="A78" s="36"/>
      <c r="B78" s="37"/>
      <c r="C78" s="145" t="s">
        <v>295</v>
      </c>
      <c r="D78" s="147" t="s">
        <v>362</v>
      </c>
      <c r="E78" s="175">
        <v>1500</v>
      </c>
      <c r="F78" s="175"/>
    </row>
    <row r="79" spans="1:6" ht="19.5" customHeight="1">
      <c r="A79" s="180">
        <v>852</v>
      </c>
      <c r="B79" s="181"/>
      <c r="C79" s="182"/>
      <c r="D79" s="183" t="s">
        <v>363</v>
      </c>
      <c r="E79" s="184">
        <v>16256174</v>
      </c>
      <c r="F79" s="184"/>
    </row>
    <row r="80" spans="1:6" ht="19.5" customHeight="1">
      <c r="A80" s="36"/>
      <c r="B80" s="37">
        <v>85203</v>
      </c>
      <c r="C80" s="145"/>
      <c r="D80" s="147" t="s">
        <v>364</v>
      </c>
      <c r="E80" s="175">
        <v>256750</v>
      </c>
      <c r="F80" s="175"/>
    </row>
    <row r="81" spans="1:6" ht="30" customHeight="1">
      <c r="A81" s="36"/>
      <c r="B81" s="37"/>
      <c r="C81" s="145" t="s">
        <v>295</v>
      </c>
      <c r="D81" s="147" t="s">
        <v>365</v>
      </c>
      <c r="E81" s="175">
        <v>256750</v>
      </c>
      <c r="F81" s="175"/>
    </row>
    <row r="82" spans="1:6" ht="30" customHeight="1">
      <c r="A82" s="36"/>
      <c r="B82" s="37">
        <v>85212</v>
      </c>
      <c r="C82" s="145"/>
      <c r="D82" s="147" t="s">
        <v>366</v>
      </c>
      <c r="E82" s="175">
        <v>11448803</v>
      </c>
      <c r="F82" s="175"/>
    </row>
    <row r="83" spans="1:6" ht="30" customHeight="1">
      <c r="A83" s="36"/>
      <c r="B83" s="37"/>
      <c r="C83" s="145" t="s">
        <v>295</v>
      </c>
      <c r="D83" s="147" t="s">
        <v>367</v>
      </c>
      <c r="E83" s="175">
        <v>11448803</v>
      </c>
      <c r="F83" s="175"/>
    </row>
    <row r="84" spans="1:6" ht="30" customHeight="1">
      <c r="A84" s="36"/>
      <c r="B84" s="37">
        <v>85213</v>
      </c>
      <c r="C84" s="145"/>
      <c r="D84" s="147" t="s">
        <v>368</v>
      </c>
      <c r="E84" s="175">
        <v>171548</v>
      </c>
      <c r="F84" s="175"/>
    </row>
    <row r="85" spans="1:6" ht="30" customHeight="1">
      <c r="A85" s="36"/>
      <c r="B85" s="37"/>
      <c r="C85" s="145" t="s">
        <v>295</v>
      </c>
      <c r="D85" s="147" t="s">
        <v>367</v>
      </c>
      <c r="E85" s="175">
        <v>171548</v>
      </c>
      <c r="F85" s="175"/>
    </row>
    <row r="86" spans="1:6" ht="30" customHeight="1">
      <c r="A86" s="36"/>
      <c r="B86" s="37">
        <v>85214</v>
      </c>
      <c r="C86" s="145"/>
      <c r="D86" s="147" t="s">
        <v>369</v>
      </c>
      <c r="E86" s="175">
        <v>2297028</v>
      </c>
      <c r="F86" s="175"/>
    </row>
    <row r="87" spans="1:6" ht="30" customHeight="1">
      <c r="A87" s="36"/>
      <c r="B87" s="37"/>
      <c r="C87" s="145" t="s">
        <v>295</v>
      </c>
      <c r="D87" s="147" t="s">
        <v>367</v>
      </c>
      <c r="E87" s="175">
        <v>1061318</v>
      </c>
      <c r="F87" s="175"/>
    </row>
    <row r="88" spans="1:6" ht="30" customHeight="1">
      <c r="A88" s="36"/>
      <c r="B88" s="37"/>
      <c r="C88" s="145" t="s">
        <v>370</v>
      </c>
      <c r="D88" s="147" t="s">
        <v>371</v>
      </c>
      <c r="E88" s="175">
        <v>1235710</v>
      </c>
      <c r="F88" s="175"/>
    </row>
    <row r="89" spans="1:6" ht="19.5" customHeight="1">
      <c r="A89" s="36"/>
      <c r="B89" s="37">
        <v>85219</v>
      </c>
      <c r="C89" s="145"/>
      <c r="D89" s="147" t="s">
        <v>372</v>
      </c>
      <c r="E89" s="175">
        <v>1014337</v>
      </c>
      <c r="F89" s="175"/>
    </row>
    <row r="90" spans="1:6" ht="30" customHeight="1">
      <c r="A90" s="36"/>
      <c r="B90" s="37"/>
      <c r="C90" s="145" t="s">
        <v>370</v>
      </c>
      <c r="D90" s="147" t="s">
        <v>373</v>
      </c>
      <c r="E90" s="175">
        <v>1014337</v>
      </c>
      <c r="F90" s="175"/>
    </row>
    <row r="91" spans="1:6" ht="19.5" customHeight="1">
      <c r="A91" s="36"/>
      <c r="B91" s="37">
        <v>85228</v>
      </c>
      <c r="C91" s="145"/>
      <c r="D91" s="147" t="s">
        <v>374</v>
      </c>
      <c r="E91" s="175">
        <v>467490</v>
      </c>
      <c r="F91" s="175"/>
    </row>
    <row r="92" spans="1:6" ht="19.5" customHeight="1">
      <c r="A92" s="36"/>
      <c r="B92" s="37"/>
      <c r="C92" s="145" t="s">
        <v>297</v>
      </c>
      <c r="D92" s="147" t="s">
        <v>298</v>
      </c>
      <c r="E92" s="175">
        <v>180000</v>
      </c>
      <c r="F92" s="175"/>
    </row>
    <row r="93" spans="1:6" ht="30" customHeight="1">
      <c r="A93" s="36"/>
      <c r="B93" s="37"/>
      <c r="C93" s="145" t="s">
        <v>295</v>
      </c>
      <c r="D93" s="147" t="s">
        <v>367</v>
      </c>
      <c r="E93" s="175">
        <v>287490</v>
      </c>
      <c r="F93" s="175"/>
    </row>
    <row r="94" spans="1:6" ht="19.5" customHeight="1">
      <c r="A94" s="36"/>
      <c r="B94" s="37">
        <v>85295</v>
      </c>
      <c r="C94" s="145"/>
      <c r="D94" s="147" t="s">
        <v>361</v>
      </c>
      <c r="E94" s="175">
        <v>600218</v>
      </c>
      <c r="F94" s="175"/>
    </row>
    <row r="95" spans="1:6" ht="19.5" customHeight="1">
      <c r="A95" s="36"/>
      <c r="B95" s="37"/>
      <c r="C95" s="145" t="s">
        <v>297</v>
      </c>
      <c r="D95" s="147" t="s">
        <v>375</v>
      </c>
      <c r="E95" s="175">
        <v>15000</v>
      </c>
      <c r="F95" s="175"/>
    </row>
    <row r="96" spans="1:6" ht="30" customHeight="1">
      <c r="A96" s="36"/>
      <c r="B96" s="37"/>
      <c r="C96" s="145" t="s">
        <v>370</v>
      </c>
      <c r="D96" s="147" t="s">
        <v>371</v>
      </c>
      <c r="E96" s="175">
        <v>585218</v>
      </c>
      <c r="F96" s="175"/>
    </row>
    <row r="97" spans="1:6" ht="19.5" customHeight="1">
      <c r="A97" s="180">
        <v>900</v>
      </c>
      <c r="B97" s="181"/>
      <c r="C97" s="182"/>
      <c r="D97" s="183" t="s">
        <v>423</v>
      </c>
      <c r="E97" s="184"/>
      <c r="F97" s="184">
        <v>23429628</v>
      </c>
    </row>
    <row r="98" spans="1:6" ht="19.5" customHeight="1">
      <c r="A98" s="36"/>
      <c r="B98" s="37">
        <v>90001</v>
      </c>
      <c r="C98" s="145"/>
      <c r="D98" s="147" t="s">
        <v>424</v>
      </c>
      <c r="E98" s="175"/>
      <c r="F98" s="175"/>
    </row>
    <row r="99" spans="1:6" ht="19.5" customHeight="1">
      <c r="A99" s="36"/>
      <c r="B99" s="37"/>
      <c r="C99" s="145" t="s">
        <v>439</v>
      </c>
      <c r="D99" s="147" t="s">
        <v>440</v>
      </c>
      <c r="E99" s="175"/>
      <c r="F99" s="175">
        <v>375000</v>
      </c>
    </row>
    <row r="100" spans="1:6" ht="19.5" customHeight="1">
      <c r="A100" s="36"/>
      <c r="B100" s="37">
        <v>90095</v>
      </c>
      <c r="C100" s="145"/>
      <c r="D100" s="147" t="s">
        <v>441</v>
      </c>
      <c r="E100" s="175"/>
      <c r="F100" s="175">
        <v>23054628</v>
      </c>
    </row>
    <row r="101" spans="1:6" ht="19.5" customHeight="1">
      <c r="A101" s="36"/>
      <c r="B101" s="37"/>
      <c r="C101" s="145" t="s">
        <v>439</v>
      </c>
      <c r="D101" s="147" t="s">
        <v>440</v>
      </c>
      <c r="E101" s="175"/>
      <c r="F101" s="175">
        <v>23054628</v>
      </c>
    </row>
    <row r="102" spans="1:6" ht="19.5" customHeight="1">
      <c r="A102" s="36"/>
      <c r="B102" s="37"/>
      <c r="C102" s="145"/>
      <c r="D102" s="147"/>
      <c r="E102" s="175"/>
      <c r="F102" s="175"/>
    </row>
    <row r="103" spans="1:6" ht="19.5" customHeight="1">
      <c r="A103" s="36"/>
      <c r="B103" s="37"/>
      <c r="C103" s="145"/>
      <c r="D103" s="147"/>
      <c r="E103" s="175"/>
      <c r="F103" s="175"/>
    </row>
    <row r="104" spans="1:6" ht="39.75" customHeight="1">
      <c r="A104" s="36"/>
      <c r="B104" s="37"/>
      <c r="C104" s="145"/>
      <c r="D104" s="147"/>
      <c r="E104" s="175"/>
      <c r="F104" s="175"/>
    </row>
    <row r="105" spans="1:6" ht="19.5" customHeight="1">
      <c r="A105" s="17"/>
      <c r="B105" s="18"/>
      <c r="C105" s="146"/>
      <c r="D105" s="151"/>
      <c r="E105" s="177"/>
      <c r="F105" s="177"/>
    </row>
    <row r="106" spans="1:6" s="41" customFormat="1" ht="19.5" customHeight="1">
      <c r="A106" s="256" t="s">
        <v>42</v>
      </c>
      <c r="B106" s="257"/>
      <c r="C106" s="257"/>
      <c r="D106" s="258"/>
      <c r="E106" s="178">
        <v>84969051</v>
      </c>
      <c r="F106" s="178">
        <v>31429628</v>
      </c>
    </row>
    <row r="107" spans="2:6" ht="12.75">
      <c r="B107" s="1"/>
      <c r="C107" s="1"/>
      <c r="D107" s="152"/>
      <c r="E107" s="179"/>
      <c r="F107" s="179"/>
    </row>
    <row r="108" spans="2:6" ht="12.75">
      <c r="B108" s="1"/>
      <c r="C108" s="1"/>
      <c r="D108" s="152"/>
      <c r="E108" s="179"/>
      <c r="F108" s="179"/>
    </row>
    <row r="109" spans="2:6" ht="12.75">
      <c r="B109" s="6"/>
      <c r="C109" s="1"/>
      <c r="D109" s="152"/>
      <c r="E109" s="179"/>
      <c r="F109" s="179"/>
    </row>
    <row r="110" spans="2:4" ht="12.75">
      <c r="B110" s="1"/>
      <c r="C110" s="1"/>
      <c r="D110" s="152"/>
    </row>
    <row r="111" spans="2:4" ht="12.75">
      <c r="B111" s="1"/>
      <c r="C111" s="1"/>
      <c r="D111" s="152"/>
    </row>
    <row r="112" spans="2:4" ht="12.75">
      <c r="B112" s="1"/>
      <c r="C112" s="1"/>
      <c r="D112" s="152"/>
    </row>
    <row r="113" spans="2:4" ht="12.75">
      <c r="B113" s="1"/>
      <c r="C113" s="1"/>
      <c r="D113" s="152"/>
    </row>
    <row r="114" spans="2:4" ht="12.75">
      <c r="B114" s="1"/>
      <c r="C114" s="1"/>
      <c r="D114" s="152"/>
    </row>
    <row r="115" spans="2:4" ht="12.75">
      <c r="B115" s="1"/>
      <c r="C115" s="1"/>
      <c r="D115" s="152"/>
    </row>
    <row r="116" spans="2:4" ht="12.75">
      <c r="B116" s="1"/>
      <c r="C116" s="1"/>
      <c r="D116" s="152"/>
    </row>
    <row r="117" spans="2:4" ht="12.75">
      <c r="B117" s="1"/>
      <c r="C117" s="1"/>
      <c r="D117" s="152"/>
    </row>
    <row r="118" spans="2:4" ht="12.75">
      <c r="B118" s="1"/>
      <c r="C118" s="1"/>
      <c r="D118" s="152"/>
    </row>
    <row r="119" spans="2:4" ht="12.75">
      <c r="B119" s="1"/>
      <c r="C119" s="1"/>
      <c r="D119" s="152"/>
    </row>
    <row r="120" spans="2:4" ht="12.75">
      <c r="B120" s="1"/>
      <c r="C120" s="1"/>
      <c r="D120" s="152"/>
    </row>
    <row r="121" spans="2:4" ht="12.75">
      <c r="B121" s="1"/>
      <c r="C121" s="1"/>
      <c r="D121" s="152"/>
    </row>
    <row r="122" spans="2:4" ht="12.75">
      <c r="B122" s="1"/>
      <c r="C122" s="1"/>
      <c r="D122" s="152"/>
    </row>
    <row r="123" spans="2:4" ht="12.75">
      <c r="B123" s="1"/>
      <c r="C123" s="1"/>
      <c r="D123" s="152"/>
    </row>
    <row r="124" spans="2:4" ht="12.75">
      <c r="B124" s="1"/>
      <c r="C124" s="1"/>
      <c r="D124" s="152"/>
    </row>
    <row r="125" spans="2:4" ht="12.75">
      <c r="B125" s="1"/>
      <c r="C125" s="1"/>
      <c r="D125" s="152"/>
    </row>
    <row r="126" spans="2:4" ht="12.75">
      <c r="B126" s="1"/>
      <c r="C126" s="1"/>
      <c r="D126" s="152"/>
    </row>
    <row r="127" spans="2:4" ht="12.75">
      <c r="B127" s="1"/>
      <c r="C127" s="1"/>
      <c r="D127" s="152"/>
    </row>
    <row r="128" spans="2:4" ht="12.75">
      <c r="B128" s="1"/>
      <c r="C128" s="1"/>
      <c r="D128" s="152"/>
    </row>
    <row r="129" spans="2:4" ht="12.75">
      <c r="B129" s="1"/>
      <c r="C129" s="1"/>
      <c r="D129" s="152"/>
    </row>
    <row r="130" spans="2:4" ht="12.75">
      <c r="B130" s="1"/>
      <c r="C130" s="1"/>
      <c r="D130" s="152"/>
    </row>
    <row r="131" spans="2:4" ht="12.75">
      <c r="B131" s="1"/>
      <c r="C131" s="1"/>
      <c r="D131" s="152"/>
    </row>
    <row r="132" spans="2:4" ht="12.75">
      <c r="B132" s="1"/>
      <c r="C132" s="1"/>
      <c r="D132" s="152"/>
    </row>
    <row r="133" spans="2:4" ht="12.75">
      <c r="B133" s="1"/>
      <c r="C133" s="1"/>
      <c r="D133" s="152"/>
    </row>
    <row r="134" spans="2:4" ht="12.75">
      <c r="B134" s="1"/>
      <c r="C134" s="1"/>
      <c r="D134" s="152"/>
    </row>
    <row r="135" spans="2:4" ht="12.75">
      <c r="B135" s="1"/>
      <c r="C135" s="1"/>
      <c r="D135" s="152"/>
    </row>
    <row r="136" spans="2:4" ht="12.75">
      <c r="B136" s="1"/>
      <c r="C136" s="1"/>
      <c r="D136" s="152"/>
    </row>
    <row r="137" spans="2:4" ht="12.75">
      <c r="B137" s="1"/>
      <c r="C137" s="1"/>
      <c r="D137" s="152"/>
    </row>
    <row r="138" spans="2:4" ht="12.75">
      <c r="B138" s="1"/>
      <c r="C138" s="1"/>
      <c r="D138" s="152"/>
    </row>
    <row r="139" spans="2:4" ht="12.75">
      <c r="B139" s="1"/>
      <c r="C139" s="1"/>
      <c r="D139" s="152"/>
    </row>
    <row r="140" spans="2:4" ht="12.75">
      <c r="B140" s="1"/>
      <c r="C140" s="1"/>
      <c r="D140" s="152"/>
    </row>
  </sheetData>
  <sheetProtection/>
  <mergeCells count="2">
    <mergeCell ref="A106:D106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G21" sqref="G2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279" t="s">
        <v>64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0" t="s">
        <v>14</v>
      </c>
    </row>
    <row r="4" spans="1:10" ht="20.25" customHeight="1">
      <c r="A4" s="248" t="s">
        <v>1</v>
      </c>
      <c r="B4" s="276" t="s">
        <v>2</v>
      </c>
      <c r="C4" s="276" t="s">
        <v>3</v>
      </c>
      <c r="D4" s="246" t="s">
        <v>41</v>
      </c>
      <c r="E4" s="246" t="s">
        <v>40</v>
      </c>
      <c r="F4" s="246" t="s">
        <v>28</v>
      </c>
      <c r="G4" s="246"/>
      <c r="H4" s="246"/>
      <c r="I4" s="246"/>
      <c r="J4" s="246"/>
    </row>
    <row r="5" spans="1:10" ht="18" customHeight="1">
      <c r="A5" s="248"/>
      <c r="B5" s="277"/>
      <c r="C5" s="277"/>
      <c r="D5" s="248"/>
      <c r="E5" s="246"/>
      <c r="F5" s="246" t="s">
        <v>38</v>
      </c>
      <c r="G5" s="246" t="s">
        <v>5</v>
      </c>
      <c r="H5" s="246"/>
      <c r="I5" s="246"/>
      <c r="J5" s="246" t="s">
        <v>39</v>
      </c>
    </row>
    <row r="6" spans="1:10" ht="69" customHeight="1">
      <c r="A6" s="248"/>
      <c r="B6" s="278"/>
      <c r="C6" s="278"/>
      <c r="D6" s="248"/>
      <c r="E6" s="246"/>
      <c r="F6" s="246"/>
      <c r="G6" s="11" t="s">
        <v>35</v>
      </c>
      <c r="H6" s="11" t="s">
        <v>36</v>
      </c>
      <c r="I6" s="11" t="s">
        <v>37</v>
      </c>
      <c r="J6" s="246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4">
        <v>710</v>
      </c>
      <c r="B8" s="14">
        <v>71035</v>
      </c>
      <c r="C8" s="14">
        <v>2020</v>
      </c>
      <c r="D8" s="190">
        <v>7000</v>
      </c>
      <c r="E8" s="190">
        <v>7000</v>
      </c>
      <c r="F8" s="190">
        <v>7000</v>
      </c>
      <c r="G8" s="190"/>
      <c r="H8" s="190"/>
      <c r="I8" s="190"/>
      <c r="J8" s="190"/>
    </row>
    <row r="9" spans="1:10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24.75" customHeight="1">
      <c r="A21" s="275" t="s">
        <v>46</v>
      </c>
      <c r="B21" s="275"/>
      <c r="C21" s="275"/>
      <c r="D21" s="275"/>
      <c r="E21" s="99">
        <v>7000</v>
      </c>
      <c r="F21" s="99">
        <v>7000</v>
      </c>
      <c r="G21" s="13"/>
      <c r="H21" s="13"/>
      <c r="I21" s="13"/>
      <c r="J21" s="1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8"/>
  <sheetViews>
    <sheetView workbookViewId="0" topLeftCell="A13">
      <selection activeCell="A17" sqref="A1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0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79" t="s">
        <v>88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49"/>
    </row>
    <row r="3" ht="12.75">
      <c r="M3" s="40" t="s">
        <v>14</v>
      </c>
    </row>
    <row r="4" spans="1:82" ht="20.25" customHeight="1">
      <c r="A4" s="286" t="s">
        <v>89</v>
      </c>
      <c r="B4" s="248" t="s">
        <v>1</v>
      </c>
      <c r="C4" s="276" t="s">
        <v>2</v>
      </c>
      <c r="D4" s="246" t="s">
        <v>90</v>
      </c>
      <c r="E4" s="289" t="s">
        <v>3</v>
      </c>
      <c r="F4" s="246" t="s">
        <v>40</v>
      </c>
      <c r="G4" s="246" t="s">
        <v>28</v>
      </c>
      <c r="H4" s="246"/>
      <c r="I4" s="246"/>
      <c r="J4" s="246"/>
      <c r="K4" s="246"/>
      <c r="L4" s="246"/>
      <c r="M4" s="246"/>
      <c r="CA4" s="1"/>
      <c r="CB4" s="1"/>
      <c r="CC4" s="1"/>
      <c r="CD4" s="1"/>
    </row>
    <row r="5" spans="1:82" ht="18" customHeight="1">
      <c r="A5" s="287"/>
      <c r="B5" s="248"/>
      <c r="C5" s="277"/>
      <c r="D5" s="248"/>
      <c r="E5" s="290"/>
      <c r="F5" s="246"/>
      <c r="G5" s="246" t="s">
        <v>38</v>
      </c>
      <c r="H5" s="246" t="s">
        <v>5</v>
      </c>
      <c r="I5" s="246"/>
      <c r="J5" s="246"/>
      <c r="K5" s="246"/>
      <c r="L5" s="246"/>
      <c r="M5" s="246" t="s">
        <v>39</v>
      </c>
      <c r="CA5" s="1"/>
      <c r="CB5" s="1"/>
      <c r="CC5" s="1"/>
      <c r="CD5" s="1"/>
    </row>
    <row r="6" spans="1:82" ht="69" customHeight="1">
      <c r="A6" s="288"/>
      <c r="B6" s="248"/>
      <c r="C6" s="278"/>
      <c r="D6" s="248"/>
      <c r="E6" s="290"/>
      <c r="F6" s="246"/>
      <c r="G6" s="246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246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280" t="s">
        <v>93</v>
      </c>
      <c r="B8" s="281"/>
      <c r="C8" s="282"/>
      <c r="D8" s="71"/>
      <c r="E8" s="72"/>
      <c r="F8" s="73"/>
      <c r="G8" s="73"/>
      <c r="H8" s="73"/>
      <c r="I8" s="73"/>
      <c r="J8" s="73"/>
      <c r="K8" s="73"/>
      <c r="L8" s="73"/>
      <c r="M8" s="73"/>
      <c r="CA8" s="1"/>
      <c r="CB8" s="1"/>
      <c r="CC8" s="1"/>
      <c r="CD8" s="1"/>
    </row>
    <row r="9" spans="1:82" ht="19.5" customHeight="1">
      <c r="A9" s="16"/>
      <c r="B9" s="16"/>
      <c r="C9" s="16"/>
      <c r="D9" s="16"/>
      <c r="E9" s="74"/>
      <c r="F9" s="75"/>
      <c r="G9" s="75"/>
      <c r="H9" s="75"/>
      <c r="I9" s="75"/>
      <c r="J9" s="75"/>
      <c r="K9" s="75"/>
      <c r="L9" s="75"/>
      <c r="M9" s="75"/>
      <c r="CA9" s="1"/>
      <c r="CB9" s="1"/>
      <c r="CC9" s="1"/>
      <c r="CD9" s="1"/>
    </row>
    <row r="10" spans="1:82" ht="19.5" customHeight="1">
      <c r="A10" s="18"/>
      <c r="B10" s="18"/>
      <c r="C10" s="18"/>
      <c r="D10" s="18"/>
      <c r="E10" s="76"/>
      <c r="F10" s="77"/>
      <c r="G10" s="77"/>
      <c r="H10" s="77"/>
      <c r="I10" s="77"/>
      <c r="J10" s="77"/>
      <c r="K10" s="77"/>
      <c r="L10" s="77"/>
      <c r="M10" s="77"/>
      <c r="CA10" s="1"/>
      <c r="CB10" s="1"/>
      <c r="CC10" s="1"/>
      <c r="CD10" s="1"/>
    </row>
    <row r="11" spans="1:82" ht="51.75" customHeight="1">
      <c r="A11" s="283" t="s">
        <v>94</v>
      </c>
      <c r="B11" s="284"/>
      <c r="C11" s="285"/>
      <c r="D11" s="71"/>
      <c r="E11" s="72"/>
      <c r="F11" s="73"/>
      <c r="G11" s="73"/>
      <c r="H11" s="73"/>
      <c r="I11" s="73"/>
      <c r="J11" s="73"/>
      <c r="K11" s="73"/>
      <c r="L11" s="73"/>
      <c r="M11" s="73"/>
      <c r="CA11" s="1"/>
      <c r="CB11" s="1"/>
      <c r="CC11" s="1"/>
      <c r="CD11" s="1"/>
    </row>
    <row r="12" spans="1:82" ht="19.5" customHeight="1">
      <c r="A12" s="16"/>
      <c r="B12" s="16"/>
      <c r="C12" s="16"/>
      <c r="D12" s="16"/>
      <c r="E12" s="74"/>
      <c r="F12" s="75"/>
      <c r="G12" s="75"/>
      <c r="H12" s="75"/>
      <c r="I12" s="75"/>
      <c r="J12" s="75"/>
      <c r="K12" s="75"/>
      <c r="L12" s="75"/>
      <c r="M12" s="75"/>
      <c r="CA12" s="1"/>
      <c r="CB12" s="1"/>
      <c r="CC12" s="1"/>
      <c r="CD12" s="1"/>
    </row>
    <row r="13" spans="1:82" ht="19.5" customHeight="1">
      <c r="A13" s="18"/>
      <c r="B13" s="18"/>
      <c r="C13" s="18"/>
      <c r="D13" s="18"/>
      <c r="E13" s="76"/>
      <c r="F13" s="77"/>
      <c r="G13" s="77"/>
      <c r="H13" s="77"/>
      <c r="I13" s="77"/>
      <c r="J13" s="77"/>
      <c r="K13" s="77"/>
      <c r="L13" s="77"/>
      <c r="M13" s="77"/>
      <c r="CA13" s="1"/>
      <c r="CB13" s="1"/>
      <c r="CC13" s="1"/>
      <c r="CD13" s="1"/>
    </row>
    <row r="14" spans="1:82" ht="51.75" customHeight="1">
      <c r="A14" s="283" t="s">
        <v>95</v>
      </c>
      <c r="B14" s="284"/>
      <c r="C14" s="285"/>
      <c r="D14" s="71"/>
      <c r="E14" s="72"/>
      <c r="F14" s="73"/>
      <c r="G14" s="73"/>
      <c r="H14" s="73"/>
      <c r="I14" s="73"/>
      <c r="J14" s="73"/>
      <c r="K14" s="73"/>
      <c r="L14" s="73"/>
      <c r="M14" s="73"/>
      <c r="CA14" s="1"/>
      <c r="CB14" s="1"/>
      <c r="CC14" s="1"/>
      <c r="CD14" s="1"/>
    </row>
    <row r="15" spans="1:82" ht="19.5" customHeight="1">
      <c r="A15" s="16" t="s">
        <v>442</v>
      </c>
      <c r="B15" s="16">
        <v>700</v>
      </c>
      <c r="C15" s="16">
        <v>70095</v>
      </c>
      <c r="D15" s="16"/>
      <c r="E15" s="74"/>
      <c r="F15" s="192">
        <v>10000</v>
      </c>
      <c r="G15" s="192">
        <v>10000</v>
      </c>
      <c r="H15" s="192"/>
      <c r="I15" s="192"/>
      <c r="J15" s="192">
        <v>10000</v>
      </c>
      <c r="K15" s="75"/>
      <c r="L15" s="75"/>
      <c r="M15" s="75"/>
      <c r="CA15" s="1"/>
      <c r="CB15" s="1"/>
      <c r="CC15" s="1"/>
      <c r="CD15" s="1"/>
    </row>
    <row r="16" spans="1:82" ht="19.5" customHeight="1">
      <c r="A16" s="37" t="s">
        <v>443</v>
      </c>
      <c r="B16" s="37">
        <v>801</v>
      </c>
      <c r="C16" s="37">
        <v>80195</v>
      </c>
      <c r="D16" s="37"/>
      <c r="E16" s="195"/>
      <c r="F16" s="197">
        <v>48900</v>
      </c>
      <c r="G16" s="197">
        <v>48900</v>
      </c>
      <c r="H16" s="197"/>
      <c r="I16" s="197"/>
      <c r="J16" s="197">
        <v>48900</v>
      </c>
      <c r="K16" s="196"/>
      <c r="L16" s="196"/>
      <c r="M16" s="196"/>
      <c r="CA16" s="1"/>
      <c r="CB16" s="1"/>
      <c r="CC16" s="1"/>
      <c r="CD16" s="1"/>
    </row>
    <row r="17" spans="1:82" ht="19.5" customHeight="1">
      <c r="A17" s="18" t="s">
        <v>444</v>
      </c>
      <c r="B17" s="18">
        <v>851</v>
      </c>
      <c r="C17" s="18">
        <v>85158</v>
      </c>
      <c r="D17" s="18"/>
      <c r="E17" s="76"/>
      <c r="F17" s="198">
        <v>6960</v>
      </c>
      <c r="G17" s="198">
        <v>6960</v>
      </c>
      <c r="H17" s="198"/>
      <c r="I17" s="198"/>
      <c r="J17" s="198">
        <v>6960</v>
      </c>
      <c r="K17" s="77"/>
      <c r="L17" s="77"/>
      <c r="M17" s="77"/>
      <c r="CA17" s="1"/>
      <c r="CB17" s="1"/>
      <c r="CC17" s="1"/>
      <c r="CD17" s="1"/>
    </row>
    <row r="18" spans="1:82" ht="24.75" customHeight="1">
      <c r="A18" s="275" t="s">
        <v>46</v>
      </c>
      <c r="B18" s="275"/>
      <c r="C18" s="275"/>
      <c r="D18" s="78"/>
      <c r="E18" s="79"/>
      <c r="F18" s="199">
        <f>SUM(F15:F17)</f>
        <v>65860</v>
      </c>
      <c r="G18" s="199">
        <f>SUM(G15:G17)</f>
        <v>65860</v>
      </c>
      <c r="H18" s="199"/>
      <c r="I18" s="199"/>
      <c r="J18" s="200">
        <f>SUM(J15:J17)</f>
        <v>65860</v>
      </c>
      <c r="K18" s="78"/>
      <c r="L18" s="78"/>
      <c r="M18" s="78"/>
      <c r="CA18" s="1"/>
      <c r="CB18" s="1"/>
      <c r="CC18" s="1"/>
      <c r="CD18" s="1"/>
    </row>
  </sheetData>
  <sheetProtection/>
  <mergeCells count="15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  <mergeCell ref="A18:C18"/>
    <mergeCell ref="A8:C8"/>
    <mergeCell ref="A11:C11"/>
    <mergeCell ref="A14:C14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3">
      <selection activeCell="G28" sqref="G2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9.75390625" style="0" bestFit="1" customWidth="1"/>
    <col min="4" max="4" width="8.625" style="0" customWidth="1"/>
    <col min="5" max="5" width="12.75390625" style="0" bestFit="1" customWidth="1"/>
    <col min="6" max="7" width="10.75390625" style="0" bestFit="1" customWidth="1"/>
    <col min="8" max="8" width="9.375" style="0" customWidth="1"/>
    <col min="9" max="9" width="8.625" style="0" customWidth="1"/>
  </cols>
  <sheetData>
    <row r="1" spans="1:9" ht="16.5">
      <c r="A1" s="291" t="s">
        <v>134</v>
      </c>
      <c r="B1" s="291"/>
      <c r="C1" s="291"/>
      <c r="D1" s="291"/>
      <c r="E1" s="291"/>
      <c r="F1" s="291"/>
      <c r="G1" s="291"/>
      <c r="H1" s="291"/>
      <c r="I1" s="291"/>
    </row>
    <row r="2" spans="1:9" ht="16.5">
      <c r="A2" s="291" t="s">
        <v>135</v>
      </c>
      <c r="B2" s="291"/>
      <c r="C2" s="291"/>
      <c r="D2" s="291"/>
      <c r="E2" s="291"/>
      <c r="F2" s="291"/>
      <c r="G2" s="291"/>
      <c r="H2" s="291"/>
      <c r="I2" s="291"/>
    </row>
    <row r="3" spans="1:9" ht="13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248" t="s">
        <v>18</v>
      </c>
      <c r="B5" s="248" t="s">
        <v>67</v>
      </c>
      <c r="C5" s="246" t="s">
        <v>1</v>
      </c>
      <c r="D5" s="246" t="s">
        <v>69</v>
      </c>
      <c r="E5" s="246" t="s">
        <v>136</v>
      </c>
      <c r="F5" s="246"/>
      <c r="G5" s="246" t="s">
        <v>73</v>
      </c>
      <c r="H5" s="246"/>
      <c r="I5" s="246" t="s">
        <v>75</v>
      </c>
    </row>
    <row r="6" spans="1:9" ht="15" customHeight="1">
      <c r="A6" s="248"/>
      <c r="B6" s="248"/>
      <c r="C6" s="246"/>
      <c r="D6" s="246"/>
      <c r="E6" s="246" t="s">
        <v>137</v>
      </c>
      <c r="F6" s="246" t="s">
        <v>138</v>
      </c>
      <c r="G6" s="246" t="s">
        <v>137</v>
      </c>
      <c r="H6" s="246" t="s">
        <v>139</v>
      </c>
      <c r="I6" s="246"/>
    </row>
    <row r="7" spans="1:9" ht="15" customHeight="1">
      <c r="A7" s="248"/>
      <c r="B7" s="248"/>
      <c r="C7" s="246"/>
      <c r="D7" s="246"/>
      <c r="E7" s="246"/>
      <c r="F7" s="246"/>
      <c r="G7" s="246"/>
      <c r="H7" s="246"/>
      <c r="I7" s="246"/>
    </row>
    <row r="8" spans="1:9" ht="15" customHeight="1">
      <c r="A8" s="248"/>
      <c r="B8" s="248"/>
      <c r="C8" s="246"/>
      <c r="D8" s="246"/>
      <c r="E8" s="246"/>
      <c r="F8" s="246"/>
      <c r="G8" s="246"/>
      <c r="H8" s="246"/>
      <c r="I8" s="246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2" t="s">
        <v>68</v>
      </c>
      <c r="B10" s="202" t="s">
        <v>140</v>
      </c>
      <c r="C10" s="202"/>
      <c r="D10" s="237">
        <f>SUM(D12:D13)</f>
        <v>-42675</v>
      </c>
      <c r="E10" s="236">
        <f>SUM(E12:E13)</f>
        <v>7913854</v>
      </c>
      <c r="F10" s="236">
        <f>SUM(F12:F13)</f>
        <v>6025012</v>
      </c>
      <c r="G10" s="236">
        <f>SUM(G12:G13)</f>
        <v>7915103</v>
      </c>
      <c r="H10" s="236"/>
      <c r="I10" s="238">
        <f>SUM(I12:I13)</f>
        <v>-43924</v>
      </c>
    </row>
    <row r="11" spans="1:9" ht="21.75" customHeight="1">
      <c r="A11" s="23"/>
      <c r="B11" s="203" t="s">
        <v>5</v>
      </c>
      <c r="C11" s="203"/>
      <c r="D11" s="204"/>
      <c r="E11" s="205"/>
      <c r="F11" s="205"/>
      <c r="G11" s="205"/>
      <c r="H11" s="205"/>
      <c r="I11" s="234"/>
    </row>
    <row r="12" spans="1:9" ht="21.75" customHeight="1">
      <c r="A12" s="23"/>
      <c r="B12" s="201" t="s">
        <v>445</v>
      </c>
      <c r="C12" s="201">
        <v>801</v>
      </c>
      <c r="D12" s="205">
        <v>25325</v>
      </c>
      <c r="E12" s="205">
        <v>6103282</v>
      </c>
      <c r="F12" s="205">
        <v>4932440</v>
      </c>
      <c r="G12" s="205">
        <v>6098531</v>
      </c>
      <c r="H12" s="205"/>
      <c r="I12" s="234">
        <v>30076</v>
      </c>
    </row>
    <row r="13" spans="1:9" ht="21.75" customHeight="1">
      <c r="A13" s="23"/>
      <c r="B13" s="201" t="s">
        <v>446</v>
      </c>
      <c r="C13" s="201">
        <v>926</v>
      </c>
      <c r="D13" s="205">
        <v>-68000</v>
      </c>
      <c r="E13" s="205">
        <v>1810572</v>
      </c>
      <c r="F13" s="205">
        <v>1092572</v>
      </c>
      <c r="G13" s="205">
        <v>1816572</v>
      </c>
      <c r="H13" s="205"/>
      <c r="I13" s="234">
        <v>-74000</v>
      </c>
    </row>
    <row r="14" spans="1:9" ht="21.75" customHeight="1">
      <c r="A14" s="23"/>
      <c r="B14" s="201" t="s">
        <v>8</v>
      </c>
      <c r="C14" s="201"/>
      <c r="D14" s="204"/>
      <c r="E14" s="204"/>
      <c r="F14" s="204"/>
      <c r="G14" s="204"/>
      <c r="H14" s="204"/>
      <c r="I14" s="235"/>
    </row>
    <row r="15" spans="1:9" ht="21.75" customHeight="1">
      <c r="A15" s="97"/>
      <c r="B15" s="98" t="s">
        <v>0</v>
      </c>
      <c r="C15" s="98"/>
      <c r="D15" s="18"/>
      <c r="E15" s="18"/>
      <c r="F15" s="18"/>
      <c r="G15" s="18"/>
      <c r="H15" s="18"/>
      <c r="I15" s="18"/>
    </row>
    <row r="16" spans="1:9" ht="21.75" customHeight="1">
      <c r="A16" s="22" t="s">
        <v>70</v>
      </c>
      <c r="B16" s="14" t="s">
        <v>141</v>
      </c>
      <c r="C16" s="14"/>
      <c r="D16" s="14"/>
      <c r="E16" s="14"/>
      <c r="F16" s="14"/>
      <c r="G16" s="14"/>
      <c r="H16" s="14"/>
      <c r="I16" s="14"/>
    </row>
    <row r="17" spans="1:9" ht="21.75" customHeight="1">
      <c r="A17" s="23"/>
      <c r="B17" s="95" t="s">
        <v>5</v>
      </c>
      <c r="C17" s="95"/>
      <c r="D17" s="16"/>
      <c r="E17" s="16"/>
      <c r="F17" s="16"/>
      <c r="G17" s="16"/>
      <c r="H17" s="16"/>
      <c r="I17" s="16"/>
    </row>
    <row r="18" spans="1:9" ht="21.75" customHeight="1">
      <c r="A18" s="23"/>
      <c r="B18" s="96" t="s">
        <v>6</v>
      </c>
      <c r="C18" s="96"/>
      <c r="D18" s="16"/>
      <c r="E18" s="16"/>
      <c r="F18" s="16"/>
      <c r="G18" s="16"/>
      <c r="H18" s="16"/>
      <c r="I18" s="16"/>
    </row>
    <row r="19" spans="1:9" ht="21.75" customHeight="1">
      <c r="A19" s="23"/>
      <c r="B19" s="96" t="s">
        <v>7</v>
      </c>
      <c r="C19" s="96"/>
      <c r="D19" s="16"/>
      <c r="E19" s="16"/>
      <c r="F19" s="16"/>
      <c r="G19" s="16"/>
      <c r="H19" s="16"/>
      <c r="I19" s="16"/>
    </row>
    <row r="20" spans="1:9" ht="21.75" customHeight="1">
      <c r="A20" s="23"/>
      <c r="B20" s="96" t="s">
        <v>8</v>
      </c>
      <c r="C20" s="96"/>
      <c r="D20" s="16"/>
      <c r="E20" s="16"/>
      <c r="F20" s="16"/>
      <c r="G20" s="16"/>
      <c r="H20" s="16"/>
      <c r="I20" s="16"/>
    </row>
    <row r="21" spans="1:9" ht="21.75" customHeight="1">
      <c r="A21" s="97"/>
      <c r="B21" s="98" t="s">
        <v>0</v>
      </c>
      <c r="C21" s="98"/>
      <c r="D21" s="18"/>
      <c r="E21" s="18"/>
      <c r="F21" s="18"/>
      <c r="G21" s="18"/>
      <c r="H21" s="18"/>
      <c r="I21" s="18"/>
    </row>
    <row r="22" spans="1:9" ht="21.75" customHeight="1">
      <c r="A22" s="22" t="s">
        <v>72</v>
      </c>
      <c r="B22" s="14" t="s">
        <v>142</v>
      </c>
      <c r="C22" s="14"/>
      <c r="D22" s="236">
        <v>32275</v>
      </c>
      <c r="E22" s="236">
        <v>1174470</v>
      </c>
      <c r="F22" s="236"/>
      <c r="G22" s="236">
        <v>1176025</v>
      </c>
      <c r="H22" s="236"/>
      <c r="I22" s="236">
        <v>30720</v>
      </c>
    </row>
    <row r="23" spans="1:9" ht="21.75" customHeight="1">
      <c r="A23" s="16"/>
      <c r="B23" s="95" t="s">
        <v>5</v>
      </c>
      <c r="C23" s="95"/>
      <c r="D23" s="16"/>
      <c r="E23" s="16"/>
      <c r="F23" s="23"/>
      <c r="G23" s="16"/>
      <c r="H23" s="16"/>
      <c r="I23" s="16"/>
    </row>
    <row r="24" spans="1:9" ht="21.75" customHeight="1">
      <c r="A24" s="16"/>
      <c r="B24" s="96" t="s">
        <v>447</v>
      </c>
      <c r="C24" s="206">
        <v>801</v>
      </c>
      <c r="D24" s="205"/>
      <c r="E24" s="205">
        <v>282770</v>
      </c>
      <c r="F24" s="207" t="s">
        <v>15</v>
      </c>
      <c r="G24" s="205">
        <v>282770</v>
      </c>
      <c r="H24" s="205"/>
      <c r="I24" s="205"/>
    </row>
    <row r="25" spans="1:9" ht="21.75" customHeight="1">
      <c r="A25" s="16"/>
      <c r="B25" s="96" t="s">
        <v>448</v>
      </c>
      <c r="C25" s="206">
        <v>801</v>
      </c>
      <c r="D25" s="205"/>
      <c r="E25" s="205">
        <v>2000</v>
      </c>
      <c r="F25" s="207" t="s">
        <v>15</v>
      </c>
      <c r="G25" s="205">
        <v>2000</v>
      </c>
      <c r="H25" s="205"/>
      <c r="I25" s="205"/>
    </row>
    <row r="26" spans="1:9" ht="21.75" customHeight="1">
      <c r="A26" s="16"/>
      <c r="B26" s="96" t="s">
        <v>449</v>
      </c>
      <c r="C26" s="206">
        <v>801</v>
      </c>
      <c r="D26" s="205"/>
      <c r="E26" s="205">
        <v>88500</v>
      </c>
      <c r="F26" s="207" t="s">
        <v>15</v>
      </c>
      <c r="G26" s="205">
        <v>88500</v>
      </c>
      <c r="H26" s="205"/>
      <c r="I26" s="205"/>
    </row>
    <row r="27" spans="1:9" ht="21.75" customHeight="1">
      <c r="A27" s="18"/>
      <c r="B27" s="98" t="s">
        <v>450</v>
      </c>
      <c r="C27" s="208">
        <v>801</v>
      </c>
      <c r="D27" s="209">
        <v>32275</v>
      </c>
      <c r="E27" s="209">
        <v>801200</v>
      </c>
      <c r="F27" s="210" t="s">
        <v>15</v>
      </c>
      <c r="G27" s="209">
        <v>802755</v>
      </c>
      <c r="H27" s="209"/>
      <c r="I27" s="209">
        <v>30720</v>
      </c>
    </row>
    <row r="28" spans="1:9" s="41" customFormat="1" ht="21.75" customHeight="1">
      <c r="A28" s="292" t="s">
        <v>46</v>
      </c>
      <c r="B28" s="292"/>
      <c r="C28" s="211"/>
      <c r="D28" s="212">
        <v>-10400</v>
      </c>
      <c r="E28" s="212">
        <v>9088324</v>
      </c>
      <c r="F28" s="212">
        <v>6025012</v>
      </c>
      <c r="G28" s="212">
        <v>9091128</v>
      </c>
      <c r="H28" s="212"/>
      <c r="I28" s="212">
        <v>-13204</v>
      </c>
    </row>
    <row r="29" ht="4.5" customHeight="1"/>
    <row r="30" ht="14.25">
      <c r="A30" t="s">
        <v>150</v>
      </c>
    </row>
  </sheetData>
  <mergeCells count="14">
    <mergeCell ref="A28:B28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31496062992125984" right="0.31496062992125984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3" sqref="A13:D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74" t="s">
        <v>143</v>
      </c>
      <c r="B1" s="274"/>
      <c r="C1" s="274"/>
      <c r="D1" s="274"/>
      <c r="E1" s="274"/>
      <c r="F1" s="274"/>
    </row>
    <row r="2" spans="4:6" ht="19.5" customHeight="1">
      <c r="D2" s="46"/>
      <c r="E2" s="46"/>
      <c r="F2" s="46"/>
    </row>
    <row r="3" spans="4:6" ht="19.5" customHeight="1">
      <c r="D3" s="1"/>
      <c r="E3" s="1"/>
      <c r="F3" s="100" t="s">
        <v>14</v>
      </c>
    </row>
    <row r="4" spans="1:6" ht="19.5" customHeight="1">
      <c r="A4" s="248" t="s">
        <v>18</v>
      </c>
      <c r="B4" s="248" t="s">
        <v>1</v>
      </c>
      <c r="C4" s="248" t="s">
        <v>2</v>
      </c>
      <c r="D4" s="246" t="s">
        <v>144</v>
      </c>
      <c r="E4" s="246" t="s">
        <v>145</v>
      </c>
      <c r="F4" s="246" t="s">
        <v>146</v>
      </c>
    </row>
    <row r="5" spans="1:6" ht="19.5" customHeight="1">
      <c r="A5" s="248"/>
      <c r="B5" s="248"/>
      <c r="C5" s="248"/>
      <c r="D5" s="246"/>
      <c r="E5" s="246"/>
      <c r="F5" s="246"/>
    </row>
    <row r="6" spans="1:6" ht="19.5" customHeight="1">
      <c r="A6" s="248"/>
      <c r="B6" s="248"/>
      <c r="C6" s="248"/>
      <c r="D6" s="246"/>
      <c r="E6" s="246"/>
      <c r="F6" s="246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1">
        <v>1</v>
      </c>
      <c r="B8" s="101">
        <v>801</v>
      </c>
      <c r="C8" s="101">
        <v>80104</v>
      </c>
      <c r="D8" s="101" t="s">
        <v>451</v>
      </c>
      <c r="E8" s="101" t="s">
        <v>452</v>
      </c>
      <c r="F8" s="213">
        <v>4909800</v>
      </c>
    </row>
    <row r="9" spans="1:6" ht="30" customHeight="1">
      <c r="A9" s="102"/>
      <c r="B9" s="102">
        <v>801</v>
      </c>
      <c r="C9" s="102">
        <v>80146</v>
      </c>
      <c r="D9" s="102" t="s">
        <v>451</v>
      </c>
      <c r="E9" s="102" t="s">
        <v>452</v>
      </c>
      <c r="F9" s="214">
        <v>22640</v>
      </c>
    </row>
    <row r="10" spans="1:6" ht="30" customHeight="1">
      <c r="A10" s="102">
        <v>2</v>
      </c>
      <c r="B10" s="102">
        <v>926</v>
      </c>
      <c r="C10" s="102">
        <v>92604</v>
      </c>
      <c r="D10" s="102" t="s">
        <v>453</v>
      </c>
      <c r="E10" s="102" t="s">
        <v>452</v>
      </c>
      <c r="F10" s="214">
        <v>952572</v>
      </c>
    </row>
    <row r="11" spans="1:6" ht="30" customHeight="1">
      <c r="A11" s="102"/>
      <c r="B11" s="102">
        <v>926</v>
      </c>
      <c r="C11" s="102">
        <v>92695</v>
      </c>
      <c r="D11" s="102" t="s">
        <v>453</v>
      </c>
      <c r="E11" s="102" t="s">
        <v>452</v>
      </c>
      <c r="F11" s="214">
        <v>140000</v>
      </c>
    </row>
    <row r="12" spans="1:6" ht="30" customHeight="1">
      <c r="A12" s="103"/>
      <c r="B12" s="103"/>
      <c r="C12" s="103"/>
      <c r="D12" s="103"/>
      <c r="E12" s="103"/>
      <c r="F12" s="215"/>
    </row>
    <row r="13" spans="1:6" s="1" customFormat="1" ht="30" customHeight="1">
      <c r="A13" s="293" t="s">
        <v>46</v>
      </c>
      <c r="B13" s="294"/>
      <c r="C13" s="294"/>
      <c r="D13" s="295"/>
      <c r="E13" s="104"/>
      <c r="F13" s="216">
        <f>SUM(F8:F12)</f>
        <v>6025012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3" sqref="A13:D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65" t="s">
        <v>147</v>
      </c>
      <c r="B1" s="265"/>
      <c r="C1" s="265"/>
      <c r="D1" s="265"/>
      <c r="E1" s="265"/>
    </row>
    <row r="2" spans="4:5" ht="19.5" customHeight="1">
      <c r="D2" s="46"/>
      <c r="E2" s="46"/>
    </row>
    <row r="3" ht="19.5" customHeight="1">
      <c r="E3" s="100" t="s">
        <v>14</v>
      </c>
    </row>
    <row r="4" spans="1:5" ht="19.5" customHeight="1">
      <c r="A4" s="48" t="s">
        <v>18</v>
      </c>
      <c r="B4" s="48" t="s">
        <v>1</v>
      </c>
      <c r="C4" s="48" t="s">
        <v>2</v>
      </c>
      <c r="D4" s="48" t="s">
        <v>148</v>
      </c>
      <c r="E4" s="48" t="s">
        <v>149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5">
        <v>1</v>
      </c>
      <c r="B6" s="105">
        <v>801</v>
      </c>
      <c r="C6" s="105">
        <v>80101</v>
      </c>
      <c r="D6" s="105" t="s">
        <v>454</v>
      </c>
      <c r="E6" s="218">
        <v>83480</v>
      </c>
    </row>
    <row r="7" spans="1:5" ht="30" customHeight="1">
      <c r="A7" s="106">
        <v>2</v>
      </c>
      <c r="B7" s="106">
        <v>801</v>
      </c>
      <c r="C7" s="106">
        <v>80110</v>
      </c>
      <c r="D7" s="106" t="s">
        <v>454</v>
      </c>
      <c r="E7" s="219">
        <v>98970</v>
      </c>
    </row>
    <row r="8" spans="1:5" ht="30" customHeight="1">
      <c r="A8" s="106">
        <v>3</v>
      </c>
      <c r="B8" s="106">
        <v>801</v>
      </c>
      <c r="C8" s="106">
        <v>80110</v>
      </c>
      <c r="D8" s="106" t="s">
        <v>455</v>
      </c>
      <c r="E8" s="219">
        <v>283940</v>
      </c>
    </row>
    <row r="9" spans="1:5" ht="30" customHeight="1">
      <c r="A9" s="217">
        <v>4</v>
      </c>
      <c r="B9" s="217">
        <v>851</v>
      </c>
      <c r="C9" s="217">
        <v>85149</v>
      </c>
      <c r="D9" s="217" t="s">
        <v>456</v>
      </c>
      <c r="E9" s="220">
        <v>20000</v>
      </c>
    </row>
    <row r="10" spans="1:5" ht="30" customHeight="1">
      <c r="A10" s="217">
        <v>5</v>
      </c>
      <c r="B10" s="217">
        <v>921</v>
      </c>
      <c r="C10" s="217">
        <v>92109</v>
      </c>
      <c r="D10" s="217" t="s">
        <v>457</v>
      </c>
      <c r="E10" s="220">
        <v>1000000</v>
      </c>
    </row>
    <row r="11" spans="1:5" ht="30" customHeight="1">
      <c r="A11" s="217">
        <v>6</v>
      </c>
      <c r="B11" s="217">
        <v>921</v>
      </c>
      <c r="C11" s="217">
        <v>92116</v>
      </c>
      <c r="D11" s="217" t="s">
        <v>458</v>
      </c>
      <c r="E11" s="220">
        <v>573000</v>
      </c>
    </row>
    <row r="12" spans="1:5" ht="30" customHeight="1">
      <c r="A12" s="107">
        <v>7</v>
      </c>
      <c r="B12" s="107">
        <v>921</v>
      </c>
      <c r="C12" s="107">
        <v>92118</v>
      </c>
      <c r="D12" s="107" t="s">
        <v>459</v>
      </c>
      <c r="E12" s="221">
        <v>530025</v>
      </c>
    </row>
    <row r="13" spans="1:5" ht="30" customHeight="1">
      <c r="A13" s="293" t="s">
        <v>46</v>
      </c>
      <c r="B13" s="294"/>
      <c r="C13" s="294"/>
      <c r="D13" s="295"/>
      <c r="E13" s="216">
        <f>SUM(E6:E12)</f>
        <v>2589415</v>
      </c>
    </row>
  </sheetData>
  <mergeCells count="2">
    <mergeCell ref="A1:E1"/>
    <mergeCell ref="A13:D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3" sqref="E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96" t="s">
        <v>276</v>
      </c>
      <c r="B1" s="279"/>
      <c r="C1" s="279"/>
      <c r="D1" s="279"/>
      <c r="E1" s="279"/>
    </row>
    <row r="2" spans="4:5" ht="19.5" customHeight="1">
      <c r="D2" s="46"/>
      <c r="E2" s="46"/>
    </row>
    <row r="3" spans="4:5" ht="19.5" customHeight="1">
      <c r="D3" s="1"/>
      <c r="E3" s="7" t="s">
        <v>14</v>
      </c>
    </row>
    <row r="4" spans="1:6" ht="19.5" customHeight="1">
      <c r="A4" s="48" t="s">
        <v>18</v>
      </c>
      <c r="B4" s="48" t="s">
        <v>1</v>
      </c>
      <c r="C4" s="48" t="s">
        <v>2</v>
      </c>
      <c r="D4" s="48" t="s">
        <v>89</v>
      </c>
      <c r="E4" s="48" t="s">
        <v>272</v>
      </c>
      <c r="F4" s="48" t="s">
        <v>149</v>
      </c>
    </row>
    <row r="5" spans="1:6" s="140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1" t="s">
        <v>6</v>
      </c>
      <c r="B6" s="101">
        <v>754</v>
      </c>
      <c r="C6" s="101">
        <v>75412</v>
      </c>
      <c r="D6" s="101" t="s">
        <v>460</v>
      </c>
      <c r="E6" s="225" t="s">
        <v>461</v>
      </c>
      <c r="F6" s="213">
        <v>72000</v>
      </c>
    </row>
    <row r="7" spans="1:6" ht="30" customHeight="1">
      <c r="A7" s="102" t="s">
        <v>7</v>
      </c>
      <c r="B7" s="102">
        <v>851</v>
      </c>
      <c r="C7" s="102">
        <v>85149</v>
      </c>
      <c r="D7" s="102" t="s">
        <v>462</v>
      </c>
      <c r="E7" s="141" t="s">
        <v>463</v>
      </c>
      <c r="F7" s="214">
        <v>20000</v>
      </c>
    </row>
    <row r="8" spans="1:6" ht="30" customHeight="1">
      <c r="A8" s="102" t="s">
        <v>8</v>
      </c>
      <c r="B8" s="102">
        <v>851</v>
      </c>
      <c r="C8" s="102">
        <v>85153</v>
      </c>
      <c r="D8" s="102" t="s">
        <v>464</v>
      </c>
      <c r="E8" s="141" t="s">
        <v>463</v>
      </c>
      <c r="F8" s="214">
        <v>20000</v>
      </c>
    </row>
    <row r="9" spans="1:6" ht="30" customHeight="1">
      <c r="A9" s="222" t="s">
        <v>0</v>
      </c>
      <c r="B9" s="222">
        <v>851</v>
      </c>
      <c r="C9" s="222">
        <v>85154</v>
      </c>
      <c r="D9" s="222" t="s">
        <v>465</v>
      </c>
      <c r="E9" s="223" t="s">
        <v>463</v>
      </c>
      <c r="F9" s="224">
        <v>402500</v>
      </c>
    </row>
    <row r="10" spans="1:6" ht="30" customHeight="1">
      <c r="A10" s="222" t="s">
        <v>228</v>
      </c>
      <c r="B10" s="222">
        <v>852</v>
      </c>
      <c r="C10" s="222">
        <v>85295</v>
      </c>
      <c r="D10" s="222" t="s">
        <v>466</v>
      </c>
      <c r="E10" s="223" t="s">
        <v>463</v>
      </c>
      <c r="F10" s="224">
        <v>58250</v>
      </c>
    </row>
    <row r="11" spans="1:6" ht="30" customHeight="1">
      <c r="A11" s="222" t="s">
        <v>242</v>
      </c>
      <c r="B11" s="222">
        <v>921</v>
      </c>
      <c r="C11" s="222">
        <v>92195</v>
      </c>
      <c r="D11" s="222" t="s">
        <v>467</v>
      </c>
      <c r="E11" s="223" t="s">
        <v>463</v>
      </c>
      <c r="F11" s="224">
        <v>28500</v>
      </c>
    </row>
    <row r="12" spans="1:6" ht="30" customHeight="1">
      <c r="A12" s="103" t="s">
        <v>245</v>
      </c>
      <c r="B12" s="103">
        <v>926</v>
      </c>
      <c r="C12" s="103">
        <v>92605</v>
      </c>
      <c r="D12" s="103" t="s">
        <v>468</v>
      </c>
      <c r="E12" s="226" t="s">
        <v>463</v>
      </c>
      <c r="F12" s="215">
        <v>179000</v>
      </c>
    </row>
    <row r="13" spans="1:6" ht="30" customHeight="1">
      <c r="A13" s="293" t="s">
        <v>46</v>
      </c>
      <c r="B13" s="294"/>
      <c r="C13" s="294"/>
      <c r="D13" s="295"/>
      <c r="E13" s="104"/>
      <c r="F13" s="216">
        <f>SUM(F6:F12)</f>
        <v>780250</v>
      </c>
    </row>
    <row r="15" s="142" customFormat="1" ht="12.75">
      <c r="A15" s="142" t="s">
        <v>273</v>
      </c>
    </row>
    <row r="16" s="143" customFormat="1" ht="12.75">
      <c r="A16" s="143" t="s">
        <v>274</v>
      </c>
    </row>
    <row r="17" ht="12.75">
      <c r="A17" t="s">
        <v>275</v>
      </c>
    </row>
  </sheetData>
  <mergeCells count="2">
    <mergeCell ref="A1:E1"/>
    <mergeCell ref="A13:D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1" sqref="B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97" t="s">
        <v>65</v>
      </c>
      <c r="B1" s="297"/>
      <c r="C1" s="297"/>
      <c r="D1" s="46"/>
      <c r="E1" s="46"/>
      <c r="F1" s="46"/>
      <c r="G1" s="46"/>
      <c r="H1" s="46"/>
      <c r="I1" s="46"/>
      <c r="J1" s="46"/>
    </row>
    <row r="2" spans="1:7" ht="19.5" customHeight="1">
      <c r="A2" s="297" t="s">
        <v>66</v>
      </c>
      <c r="B2" s="297"/>
      <c r="C2" s="297"/>
      <c r="D2" s="46"/>
      <c r="E2" s="46"/>
      <c r="F2" s="46"/>
      <c r="G2" s="46"/>
    </row>
    <row r="4" ht="12.75">
      <c r="C4" s="7" t="s">
        <v>14</v>
      </c>
    </row>
    <row r="5" spans="1:10" ht="19.5" customHeight="1">
      <c r="A5" s="48" t="s">
        <v>18</v>
      </c>
      <c r="B5" s="48" t="s">
        <v>67</v>
      </c>
      <c r="C5" s="48" t="s">
        <v>86</v>
      </c>
      <c r="D5" s="50"/>
      <c r="E5" s="50"/>
      <c r="F5" s="50"/>
      <c r="G5" s="50"/>
      <c r="H5" s="50"/>
      <c r="I5" s="51"/>
      <c r="J5" s="51"/>
    </row>
    <row r="6" spans="1:10" ht="19.5" customHeight="1">
      <c r="A6" s="52" t="s">
        <v>68</v>
      </c>
      <c r="B6" s="47" t="s">
        <v>69</v>
      </c>
      <c r="C6" s="227">
        <v>320000</v>
      </c>
      <c r="D6" s="50"/>
      <c r="E6" s="50"/>
      <c r="F6" s="50"/>
      <c r="G6" s="50"/>
      <c r="H6" s="50"/>
      <c r="I6" s="51"/>
      <c r="J6" s="51"/>
    </row>
    <row r="7" spans="1:10" ht="19.5" customHeight="1">
      <c r="A7" s="52" t="s">
        <v>70</v>
      </c>
      <c r="B7" s="47" t="s">
        <v>71</v>
      </c>
      <c r="C7" s="227">
        <v>280000</v>
      </c>
      <c r="D7" s="50"/>
      <c r="E7" s="50"/>
      <c r="F7" s="50"/>
      <c r="G7" s="50"/>
      <c r="H7" s="50"/>
      <c r="I7" s="51"/>
      <c r="J7" s="51"/>
    </row>
    <row r="8" spans="1:10" ht="19.5" customHeight="1">
      <c r="A8" s="53" t="s">
        <v>6</v>
      </c>
      <c r="B8" s="54" t="s">
        <v>469</v>
      </c>
      <c r="C8" s="228">
        <v>265000</v>
      </c>
      <c r="D8" s="50"/>
      <c r="E8" s="50"/>
      <c r="F8" s="50"/>
      <c r="G8" s="50"/>
      <c r="H8" s="50"/>
      <c r="I8" s="51"/>
      <c r="J8" s="51"/>
    </row>
    <row r="9" spans="1:10" ht="19.5" customHeight="1">
      <c r="A9" s="55" t="s">
        <v>7</v>
      </c>
      <c r="B9" s="56" t="s">
        <v>470</v>
      </c>
      <c r="C9" s="229">
        <v>5000</v>
      </c>
      <c r="D9" s="50"/>
      <c r="E9" s="50"/>
      <c r="F9" s="50"/>
      <c r="G9" s="50"/>
      <c r="H9" s="50"/>
      <c r="I9" s="51"/>
      <c r="J9" s="51"/>
    </row>
    <row r="10" spans="1:10" ht="19.5" customHeight="1">
      <c r="A10" s="57" t="s">
        <v>8</v>
      </c>
      <c r="B10" s="58" t="s">
        <v>471</v>
      </c>
      <c r="C10" s="230">
        <v>10000</v>
      </c>
      <c r="D10" s="50"/>
      <c r="E10" s="50"/>
      <c r="F10" s="50"/>
      <c r="G10" s="50"/>
      <c r="H10" s="50"/>
      <c r="I10" s="51"/>
      <c r="J10" s="51"/>
    </row>
    <row r="11" spans="1:10" ht="19.5" customHeight="1">
      <c r="A11" s="52" t="s">
        <v>72</v>
      </c>
      <c r="B11" s="47" t="s">
        <v>73</v>
      </c>
      <c r="C11" s="227">
        <v>550000</v>
      </c>
      <c r="D11" s="50"/>
      <c r="E11" s="50"/>
      <c r="F11" s="50"/>
      <c r="G11" s="50"/>
      <c r="H11" s="50"/>
      <c r="I11" s="51"/>
      <c r="J11" s="51"/>
    </row>
    <row r="12" spans="1:10" ht="19.5" customHeight="1">
      <c r="A12" s="59" t="s">
        <v>6</v>
      </c>
      <c r="B12" s="60" t="s">
        <v>11</v>
      </c>
      <c r="C12" s="231">
        <v>350000</v>
      </c>
      <c r="D12" s="50"/>
      <c r="E12" s="50"/>
      <c r="F12" s="50"/>
      <c r="G12" s="50"/>
      <c r="H12" s="50"/>
      <c r="I12" s="51"/>
      <c r="J12" s="51"/>
    </row>
    <row r="13" spans="1:10" ht="15" customHeight="1">
      <c r="A13" s="55"/>
      <c r="B13" s="56"/>
      <c r="C13" s="229"/>
      <c r="D13" s="50"/>
      <c r="E13" s="50"/>
      <c r="F13" s="50"/>
      <c r="G13" s="50"/>
      <c r="H13" s="50"/>
      <c r="I13" s="51"/>
      <c r="J13" s="51"/>
    </row>
    <row r="14" spans="1:10" ht="15" customHeight="1">
      <c r="A14" s="55"/>
      <c r="B14" s="56"/>
      <c r="C14" s="229"/>
      <c r="D14" s="50"/>
      <c r="E14" s="50"/>
      <c r="F14" s="50"/>
      <c r="G14" s="50"/>
      <c r="H14" s="50"/>
      <c r="I14" s="51"/>
      <c r="J14" s="51"/>
    </row>
    <row r="15" spans="1:10" ht="19.5" customHeight="1">
      <c r="A15" s="55" t="s">
        <v>7</v>
      </c>
      <c r="B15" s="56" t="s">
        <v>12</v>
      </c>
      <c r="C15" s="229">
        <v>200000</v>
      </c>
      <c r="D15" s="50"/>
      <c r="E15" s="50"/>
      <c r="F15" s="50"/>
      <c r="G15" s="50"/>
      <c r="H15" s="50"/>
      <c r="I15" s="51"/>
      <c r="J15" s="51"/>
    </row>
    <row r="16" spans="1:10" ht="15">
      <c r="A16" s="55"/>
      <c r="B16" s="61"/>
      <c r="C16" s="229"/>
      <c r="D16" s="50"/>
      <c r="E16" s="50"/>
      <c r="F16" s="50"/>
      <c r="G16" s="50"/>
      <c r="H16" s="50"/>
      <c r="I16" s="51"/>
      <c r="J16" s="51"/>
    </row>
    <row r="17" spans="1:10" ht="15" customHeight="1">
      <c r="A17" s="57"/>
      <c r="B17" s="62"/>
      <c r="C17" s="230"/>
      <c r="D17" s="50"/>
      <c r="E17" s="50"/>
      <c r="F17" s="50"/>
      <c r="G17" s="50"/>
      <c r="H17" s="50"/>
      <c r="I17" s="51"/>
      <c r="J17" s="51"/>
    </row>
    <row r="18" spans="1:10" ht="19.5" customHeight="1">
      <c r="A18" s="52" t="s">
        <v>74</v>
      </c>
      <c r="B18" s="47" t="s">
        <v>75</v>
      </c>
      <c r="C18" s="227">
        <v>50000</v>
      </c>
      <c r="D18" s="50"/>
      <c r="E18" s="50"/>
      <c r="F18" s="50"/>
      <c r="G18" s="50"/>
      <c r="H18" s="50"/>
      <c r="I18" s="51"/>
      <c r="J18" s="51"/>
    </row>
    <row r="19" spans="1:10" ht="15">
      <c r="A19" s="50"/>
      <c r="B19" s="50"/>
      <c r="C19" s="50"/>
      <c r="D19" s="50"/>
      <c r="E19" s="50"/>
      <c r="F19" s="50"/>
      <c r="G19" s="50"/>
      <c r="H19" s="50"/>
      <c r="I19" s="51"/>
      <c r="J19" s="51"/>
    </row>
    <row r="20" spans="1:10" ht="15">
      <c r="A20" s="50"/>
      <c r="B20" s="50"/>
      <c r="C20" s="50"/>
      <c r="D20" s="50"/>
      <c r="E20" s="50"/>
      <c r="F20" s="50"/>
      <c r="G20" s="50"/>
      <c r="H20" s="50"/>
      <c r="I20" s="51"/>
      <c r="J20" s="51"/>
    </row>
    <row r="21" spans="1:10" ht="15">
      <c r="A21" s="50"/>
      <c r="B21" s="50"/>
      <c r="C21" s="50"/>
      <c r="D21" s="50"/>
      <c r="E21" s="50"/>
      <c r="F21" s="50"/>
      <c r="G21" s="50"/>
      <c r="H21" s="50"/>
      <c r="I21" s="51"/>
      <c r="J21" s="51"/>
    </row>
    <row r="22" spans="1:10" ht="15">
      <c r="A22" s="50"/>
      <c r="B22" s="50"/>
      <c r="C22" s="50"/>
      <c r="D22" s="50"/>
      <c r="E22" s="50"/>
      <c r="F22" s="50"/>
      <c r="G22" s="50"/>
      <c r="H22" s="50"/>
      <c r="I22" s="51"/>
      <c r="J22" s="51"/>
    </row>
    <row r="23" spans="1:10" ht="15">
      <c r="A23" s="50"/>
      <c r="B23" s="50"/>
      <c r="C23" s="50"/>
      <c r="D23" s="50"/>
      <c r="E23" s="50"/>
      <c r="F23" s="50"/>
      <c r="G23" s="50"/>
      <c r="H23" s="50"/>
      <c r="I23" s="51"/>
      <c r="J23" s="51"/>
    </row>
    <row r="24" spans="1:10" ht="15">
      <c r="A24" s="50"/>
      <c r="B24" s="50"/>
      <c r="C24" s="50"/>
      <c r="D24" s="50"/>
      <c r="E24" s="50"/>
      <c r="F24" s="50"/>
      <c r="G24" s="50"/>
      <c r="H24" s="50"/>
      <c r="I24" s="51"/>
      <c r="J24" s="51"/>
    </row>
    <row r="25" spans="1:10" ht="1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97" t="s">
        <v>65</v>
      </c>
      <c r="B1" s="297"/>
      <c r="C1" s="297"/>
      <c r="D1" s="46"/>
      <c r="E1" s="46"/>
      <c r="F1" s="46"/>
      <c r="G1" s="46"/>
      <c r="H1" s="46"/>
      <c r="I1" s="46"/>
      <c r="J1" s="46"/>
    </row>
    <row r="2" spans="1:7" ht="19.5" customHeight="1">
      <c r="A2" s="297" t="s">
        <v>76</v>
      </c>
      <c r="B2" s="297"/>
      <c r="C2" s="297"/>
      <c r="D2" s="46"/>
      <c r="E2" s="46"/>
      <c r="F2" s="46"/>
      <c r="G2" s="46"/>
    </row>
    <row r="4" ht="12.75">
      <c r="C4" s="7" t="s">
        <v>14</v>
      </c>
    </row>
    <row r="5" spans="1:10" ht="19.5" customHeight="1">
      <c r="A5" s="48" t="s">
        <v>18</v>
      </c>
      <c r="B5" s="48" t="s">
        <v>67</v>
      </c>
      <c r="C5" s="48" t="s">
        <v>86</v>
      </c>
      <c r="D5" s="50"/>
      <c r="E5" s="50"/>
      <c r="F5" s="50"/>
      <c r="G5" s="50"/>
      <c r="H5" s="50"/>
      <c r="I5" s="51"/>
      <c r="J5" s="51"/>
    </row>
    <row r="6" spans="1:10" ht="19.5" customHeight="1">
      <c r="A6" s="52" t="s">
        <v>68</v>
      </c>
      <c r="B6" s="47" t="s">
        <v>69</v>
      </c>
      <c r="C6" s="52"/>
      <c r="D6" s="50"/>
      <c r="E6" s="50"/>
      <c r="F6" s="50"/>
      <c r="G6" s="50"/>
      <c r="H6" s="50"/>
      <c r="I6" s="51"/>
      <c r="J6" s="51"/>
    </row>
    <row r="7" spans="1:10" ht="19.5" customHeight="1">
      <c r="A7" s="52" t="s">
        <v>70</v>
      </c>
      <c r="B7" s="47" t="s">
        <v>71</v>
      </c>
      <c r="C7" s="52"/>
      <c r="D7" s="50"/>
      <c r="E7" s="50"/>
      <c r="F7" s="50"/>
      <c r="G7" s="50"/>
      <c r="H7" s="50"/>
      <c r="I7" s="51"/>
      <c r="J7" s="51"/>
    </row>
    <row r="8" spans="1:10" ht="19.5" customHeight="1">
      <c r="A8" s="53" t="s">
        <v>6</v>
      </c>
      <c r="B8" s="54"/>
      <c r="C8" s="53"/>
      <c r="D8" s="50"/>
      <c r="E8" s="50"/>
      <c r="F8" s="50"/>
      <c r="G8" s="50"/>
      <c r="H8" s="50"/>
      <c r="I8" s="51"/>
      <c r="J8" s="51"/>
    </row>
    <row r="9" spans="1:10" ht="19.5" customHeight="1">
      <c r="A9" s="55" t="s">
        <v>7</v>
      </c>
      <c r="B9" s="56"/>
      <c r="C9" s="55"/>
      <c r="D9" s="50"/>
      <c r="E9" s="50"/>
      <c r="F9" s="50"/>
      <c r="G9" s="50"/>
      <c r="H9" s="50"/>
      <c r="I9" s="51"/>
      <c r="J9" s="51"/>
    </row>
    <row r="10" spans="1:10" ht="19.5" customHeight="1">
      <c r="A10" s="57" t="s">
        <v>8</v>
      </c>
      <c r="B10" s="58"/>
      <c r="C10" s="57"/>
      <c r="D10" s="50"/>
      <c r="E10" s="50"/>
      <c r="F10" s="50"/>
      <c r="G10" s="50"/>
      <c r="H10" s="50"/>
      <c r="I10" s="51"/>
      <c r="J10" s="51"/>
    </row>
    <row r="11" spans="1:10" ht="19.5" customHeight="1">
      <c r="A11" s="52" t="s">
        <v>72</v>
      </c>
      <c r="B11" s="47" t="s">
        <v>73</v>
      </c>
      <c r="C11" s="52"/>
      <c r="D11" s="50"/>
      <c r="E11" s="50"/>
      <c r="F11" s="50"/>
      <c r="G11" s="50"/>
      <c r="H11" s="50"/>
      <c r="I11" s="51"/>
      <c r="J11" s="51"/>
    </row>
    <row r="12" spans="1:10" ht="19.5" customHeight="1">
      <c r="A12" s="59" t="s">
        <v>6</v>
      </c>
      <c r="B12" s="60" t="s">
        <v>11</v>
      </c>
      <c r="C12" s="59"/>
      <c r="D12" s="50"/>
      <c r="E12" s="50"/>
      <c r="F12" s="50"/>
      <c r="G12" s="50"/>
      <c r="H12" s="50"/>
      <c r="I12" s="51"/>
      <c r="J12" s="51"/>
    </row>
    <row r="13" spans="1:10" ht="15" customHeight="1">
      <c r="A13" s="55"/>
      <c r="B13" s="56"/>
      <c r="C13" s="55"/>
      <c r="D13" s="50"/>
      <c r="E13" s="50"/>
      <c r="F13" s="50"/>
      <c r="G13" s="50"/>
      <c r="H13" s="50"/>
      <c r="I13" s="51"/>
      <c r="J13" s="51"/>
    </row>
    <row r="14" spans="1:10" ht="15" customHeight="1">
      <c r="A14" s="55"/>
      <c r="B14" s="56"/>
      <c r="C14" s="55"/>
      <c r="D14" s="50"/>
      <c r="E14" s="50"/>
      <c r="F14" s="50"/>
      <c r="G14" s="50"/>
      <c r="H14" s="50"/>
      <c r="I14" s="51"/>
      <c r="J14" s="51"/>
    </row>
    <row r="15" spans="1:10" ht="19.5" customHeight="1">
      <c r="A15" s="55" t="s">
        <v>7</v>
      </c>
      <c r="B15" s="56" t="s">
        <v>12</v>
      </c>
      <c r="C15" s="55"/>
      <c r="D15" s="50"/>
      <c r="E15" s="50"/>
      <c r="F15" s="50"/>
      <c r="G15" s="50"/>
      <c r="H15" s="50"/>
      <c r="I15" s="51"/>
      <c r="J15" s="51"/>
    </row>
    <row r="16" spans="1:10" ht="15">
      <c r="A16" s="55"/>
      <c r="B16" s="61"/>
      <c r="C16" s="55"/>
      <c r="D16" s="50"/>
      <c r="E16" s="50"/>
      <c r="F16" s="50"/>
      <c r="G16" s="50"/>
      <c r="H16" s="50"/>
      <c r="I16" s="51"/>
      <c r="J16" s="51"/>
    </row>
    <row r="17" spans="1:10" ht="15" customHeight="1">
      <c r="A17" s="57"/>
      <c r="B17" s="62"/>
      <c r="C17" s="57"/>
      <c r="D17" s="50"/>
      <c r="E17" s="50"/>
      <c r="F17" s="50"/>
      <c r="G17" s="50"/>
      <c r="H17" s="50"/>
      <c r="I17" s="51"/>
      <c r="J17" s="51"/>
    </row>
    <row r="18" spans="1:10" ht="19.5" customHeight="1">
      <c r="A18" s="52" t="s">
        <v>74</v>
      </c>
      <c r="B18" s="47" t="s">
        <v>75</v>
      </c>
      <c r="C18" s="52"/>
      <c r="D18" s="50"/>
      <c r="E18" s="50"/>
      <c r="F18" s="50"/>
      <c r="G18" s="50"/>
      <c r="H18" s="50"/>
      <c r="I18" s="51"/>
      <c r="J18" s="51"/>
    </row>
    <row r="19" spans="1:10" ht="15">
      <c r="A19" s="50"/>
      <c r="B19" s="50"/>
      <c r="C19" s="50"/>
      <c r="D19" s="50"/>
      <c r="E19" s="50"/>
      <c r="F19" s="50"/>
      <c r="G19" s="50"/>
      <c r="H19" s="50"/>
      <c r="I19" s="51"/>
      <c r="J19" s="51"/>
    </row>
    <row r="20" spans="1:10" ht="15">
      <c r="A20" s="50"/>
      <c r="B20" s="50"/>
      <c r="C20" s="50"/>
      <c r="D20" s="50"/>
      <c r="E20" s="50"/>
      <c r="F20" s="50"/>
      <c r="G20" s="50"/>
      <c r="H20" s="50"/>
      <c r="I20" s="51"/>
      <c r="J20" s="51"/>
    </row>
    <row r="21" spans="1:10" ht="15">
      <c r="A21" s="50"/>
      <c r="B21" s="50"/>
      <c r="C21" s="50"/>
      <c r="D21" s="50"/>
      <c r="E21" s="50"/>
      <c r="F21" s="50"/>
      <c r="G21" s="50"/>
      <c r="H21" s="50"/>
      <c r="I21" s="51"/>
      <c r="J21" s="51"/>
    </row>
    <row r="22" spans="1:10" ht="15">
      <c r="A22" s="50"/>
      <c r="B22" s="50"/>
      <c r="C22" s="50"/>
      <c r="D22" s="50"/>
      <c r="E22" s="50"/>
      <c r="F22" s="50"/>
      <c r="G22" s="50"/>
      <c r="H22" s="50"/>
      <c r="I22" s="51"/>
      <c r="J22" s="51"/>
    </row>
    <row r="23" spans="1:10" ht="15">
      <c r="A23" s="50"/>
      <c r="B23" s="50"/>
      <c r="C23" s="50"/>
      <c r="D23" s="50"/>
      <c r="E23" s="50"/>
      <c r="F23" s="50"/>
      <c r="G23" s="50"/>
      <c r="H23" s="50"/>
      <c r="I23" s="51"/>
      <c r="J23" s="51"/>
    </row>
    <row r="24" spans="1:10" ht="15">
      <c r="A24" s="50"/>
      <c r="B24" s="50"/>
      <c r="C24" s="50"/>
      <c r="D24" s="50"/>
      <c r="E24" s="50"/>
      <c r="F24" s="50"/>
      <c r="G24" s="50"/>
      <c r="H24" s="50"/>
      <c r="I24" s="51"/>
      <c r="J24" s="51"/>
    </row>
    <row r="25" spans="1:10" ht="1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97" t="s">
        <v>87</v>
      </c>
      <c r="B1" s="297"/>
      <c r="C1" s="297"/>
      <c r="D1" s="297"/>
      <c r="E1" s="297"/>
    </row>
    <row r="2" spans="1:5" ht="15" customHeight="1">
      <c r="A2" s="46"/>
      <c r="B2" s="46"/>
      <c r="C2" s="46"/>
      <c r="D2" s="46"/>
      <c r="E2" s="46"/>
    </row>
    <row r="3" spans="1:5" ht="12.75">
      <c r="A3" s="1"/>
      <c r="B3" s="1"/>
      <c r="C3" s="1"/>
      <c r="D3" s="1"/>
      <c r="E3" s="63" t="s">
        <v>14</v>
      </c>
    </row>
    <row r="4" spans="1:5" s="65" customFormat="1" ht="19.5" customHeight="1">
      <c r="A4" s="64" t="s">
        <v>18</v>
      </c>
      <c r="B4" s="64" t="s">
        <v>1</v>
      </c>
      <c r="C4" s="64" t="s">
        <v>2</v>
      </c>
      <c r="D4" s="64" t="s">
        <v>77</v>
      </c>
      <c r="E4" s="64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4"/>
      <c r="B6" s="14"/>
      <c r="C6" s="14"/>
      <c r="D6" s="14"/>
      <c r="E6" s="14"/>
    </row>
    <row r="7" spans="1:5" ht="30" customHeight="1">
      <c r="A7" s="16"/>
      <c r="B7" s="16"/>
      <c r="C7" s="16"/>
      <c r="D7" s="16"/>
      <c r="E7" s="16"/>
    </row>
    <row r="8" spans="1:5" ht="30" customHeight="1">
      <c r="A8" s="16"/>
      <c r="B8" s="16"/>
      <c r="C8" s="16"/>
      <c r="D8" s="16"/>
      <c r="E8" s="16"/>
    </row>
    <row r="9" spans="1:5" ht="30" customHeight="1">
      <c r="A9" s="16"/>
      <c r="B9" s="16"/>
      <c r="C9" s="16"/>
      <c r="D9" s="16"/>
      <c r="E9" s="16"/>
    </row>
    <row r="10" spans="1:5" ht="30" customHeight="1">
      <c r="A10" s="18"/>
      <c r="B10" s="18"/>
      <c r="C10" s="18"/>
      <c r="D10" s="18"/>
      <c r="E10" s="18"/>
    </row>
    <row r="11" spans="1:5" ht="19.5" customHeight="1">
      <c r="A11" s="275" t="s">
        <v>46</v>
      </c>
      <c r="B11" s="275"/>
      <c r="C11" s="275"/>
      <c r="D11" s="275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9" t="s">
        <v>79</v>
      </c>
      <c r="B1" s="279"/>
      <c r="C1" s="279"/>
      <c r="D1" s="279"/>
      <c r="E1" s="279"/>
      <c r="F1" s="279"/>
    </row>
    <row r="2" spans="1:6" ht="65.25" customHeight="1">
      <c r="A2" s="48" t="s">
        <v>18</v>
      </c>
      <c r="B2" s="48" t="s">
        <v>80</v>
      </c>
      <c r="C2" s="48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67" customFormat="1" ht="47.25" customHeight="1">
      <c r="A4" s="305" t="s">
        <v>6</v>
      </c>
      <c r="B4" s="304"/>
      <c r="C4" s="298"/>
      <c r="D4" s="298"/>
      <c r="E4" s="301"/>
      <c r="F4" s="66"/>
    </row>
    <row r="5" spans="1:6" s="67" customFormat="1" ht="47.25" customHeight="1">
      <c r="A5" s="306"/>
      <c r="B5" s="304"/>
      <c r="C5" s="299"/>
      <c r="D5" s="299"/>
      <c r="E5" s="302"/>
      <c r="F5" s="68"/>
    </row>
    <row r="6" spans="1:7" s="67" customFormat="1" ht="47.25" customHeight="1">
      <c r="A6" s="307"/>
      <c r="B6" s="304"/>
      <c r="C6" s="300"/>
      <c r="D6" s="300"/>
      <c r="E6" s="303"/>
      <c r="F6" s="68"/>
      <c r="G6" s="67" t="s">
        <v>85</v>
      </c>
    </row>
    <row r="7" spans="1:6" s="67" customFormat="1" ht="47.25" customHeight="1">
      <c r="A7" s="305" t="s">
        <v>7</v>
      </c>
      <c r="B7" s="304"/>
      <c r="C7" s="298"/>
      <c r="D7" s="298"/>
      <c r="E7" s="301"/>
      <c r="F7" s="66"/>
    </row>
    <row r="8" spans="1:6" s="67" customFormat="1" ht="47.25" customHeight="1">
      <c r="A8" s="306"/>
      <c r="B8" s="304"/>
      <c r="C8" s="299"/>
      <c r="D8" s="299"/>
      <c r="E8" s="302"/>
      <c r="F8" s="68"/>
    </row>
    <row r="9" spans="1:6" s="67" customFormat="1" ht="47.25" customHeight="1">
      <c r="A9" s="307"/>
      <c r="B9" s="304"/>
      <c r="C9" s="300"/>
      <c r="D9" s="300"/>
      <c r="E9" s="303"/>
      <c r="F9" s="68"/>
    </row>
    <row r="10" spans="1:6" ht="20.25" customHeight="1">
      <c r="A10" s="69" t="s">
        <v>8</v>
      </c>
      <c r="B10" s="69"/>
      <c r="C10" s="13"/>
      <c r="D10" s="13"/>
      <c r="E10" s="13"/>
      <c r="F10" s="13"/>
    </row>
    <row r="11" spans="1:6" ht="20.25" customHeight="1">
      <c r="A11" s="69" t="s">
        <v>0</v>
      </c>
      <c r="B11" s="69"/>
      <c r="C11" s="13"/>
      <c r="D11" s="13"/>
      <c r="E11" s="13"/>
      <c r="F11" s="13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C100">
      <selection activeCell="C17" sqref="C1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63" t="s">
        <v>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6" ht="18">
      <c r="A2" s="3"/>
      <c r="B2" s="3"/>
      <c r="C2" s="3"/>
      <c r="D2" s="3"/>
      <c r="E2" s="3"/>
      <c r="F2" s="3"/>
    </row>
    <row r="3" spans="1:11" ht="12.75">
      <c r="A3" s="28"/>
      <c r="B3" s="28"/>
      <c r="C3" s="28"/>
      <c r="D3" s="28"/>
      <c r="E3" s="28"/>
      <c r="G3" s="10"/>
      <c r="H3" s="10"/>
      <c r="I3" s="10"/>
      <c r="J3" s="10"/>
      <c r="K3" s="29" t="s">
        <v>16</v>
      </c>
    </row>
    <row r="4" spans="1:11" s="30" customFormat="1" ht="18.75" customHeight="1">
      <c r="A4" s="264" t="s">
        <v>1</v>
      </c>
      <c r="B4" s="264" t="s">
        <v>2</v>
      </c>
      <c r="C4" s="264" t="s">
        <v>9</v>
      </c>
      <c r="D4" s="264" t="s">
        <v>55</v>
      </c>
      <c r="E4" s="264" t="s">
        <v>5</v>
      </c>
      <c r="F4" s="264"/>
      <c r="G4" s="264"/>
      <c r="H4" s="264"/>
      <c r="I4" s="264"/>
      <c r="J4" s="264"/>
      <c r="K4" s="264"/>
    </row>
    <row r="5" spans="1:11" s="30" customFormat="1" ht="20.25" customHeight="1">
      <c r="A5" s="264"/>
      <c r="B5" s="264"/>
      <c r="C5" s="264"/>
      <c r="D5" s="264"/>
      <c r="E5" s="264" t="s">
        <v>11</v>
      </c>
      <c r="F5" s="264" t="s">
        <v>28</v>
      </c>
      <c r="G5" s="264"/>
      <c r="H5" s="264"/>
      <c r="I5" s="264"/>
      <c r="J5" s="264"/>
      <c r="K5" s="264" t="s">
        <v>12</v>
      </c>
    </row>
    <row r="6" spans="1:11" s="30" customFormat="1" ht="63.75">
      <c r="A6" s="264"/>
      <c r="B6" s="264"/>
      <c r="C6" s="264"/>
      <c r="D6" s="264"/>
      <c r="E6" s="264"/>
      <c r="F6" s="39" t="s">
        <v>33</v>
      </c>
      <c r="G6" s="39" t="s">
        <v>34</v>
      </c>
      <c r="H6" s="39" t="s">
        <v>29</v>
      </c>
      <c r="I6" s="39" t="s">
        <v>31</v>
      </c>
      <c r="J6" s="39" t="s">
        <v>32</v>
      </c>
      <c r="K6" s="264"/>
    </row>
    <row r="7" spans="1:11" s="30" customFormat="1" ht="6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30" customFormat="1" ht="12.75">
      <c r="A8" s="171" t="s">
        <v>379</v>
      </c>
      <c r="B8" s="172"/>
      <c r="C8" s="172" t="s">
        <v>376</v>
      </c>
      <c r="D8" s="173">
        <v>1802</v>
      </c>
      <c r="E8" s="174">
        <v>1802</v>
      </c>
      <c r="F8" s="32"/>
      <c r="G8" s="32"/>
      <c r="H8" s="32"/>
      <c r="I8" s="32"/>
      <c r="J8" s="32"/>
      <c r="K8" s="32"/>
    </row>
    <row r="9" spans="1:11" s="30" customFormat="1" ht="12.75">
      <c r="A9" s="33"/>
      <c r="B9" s="154" t="s">
        <v>377</v>
      </c>
      <c r="C9" s="153" t="s">
        <v>378</v>
      </c>
      <c r="D9" s="165">
        <v>1802</v>
      </c>
      <c r="E9" s="162">
        <v>1802</v>
      </c>
      <c r="F9" s="33"/>
      <c r="G9" s="33"/>
      <c r="H9" s="33"/>
      <c r="I9" s="33"/>
      <c r="J9" s="33"/>
      <c r="K9" s="33"/>
    </row>
    <row r="10" spans="1:11" s="30" customFormat="1" ht="12.75">
      <c r="A10" s="33"/>
      <c r="B10" s="33"/>
      <c r="C10" s="33"/>
      <c r="D10" s="160"/>
      <c r="E10" s="33"/>
      <c r="F10" s="162"/>
      <c r="G10" s="33"/>
      <c r="H10" s="33"/>
      <c r="I10" s="33"/>
      <c r="J10" s="33"/>
      <c r="K10" s="162"/>
    </row>
    <row r="11" spans="1:11" s="30" customFormat="1" ht="12.75">
      <c r="A11" s="158">
        <v>600</v>
      </c>
      <c r="B11" s="158"/>
      <c r="C11" s="158" t="s">
        <v>380</v>
      </c>
      <c r="D11" s="161">
        <v>14982700</v>
      </c>
      <c r="E11" s="161">
        <v>6536700</v>
      </c>
      <c r="F11" s="161">
        <v>422000</v>
      </c>
      <c r="G11" s="161">
        <v>110000</v>
      </c>
      <c r="H11" s="158"/>
      <c r="I11" s="158"/>
      <c r="J11" s="158"/>
      <c r="K11" s="161">
        <v>8446000</v>
      </c>
    </row>
    <row r="12" spans="1:11" s="30" customFormat="1" ht="12.75">
      <c r="A12" s="33"/>
      <c r="B12" s="33">
        <v>60004</v>
      </c>
      <c r="C12" s="33" t="s">
        <v>381</v>
      </c>
      <c r="D12" s="162">
        <v>3865100</v>
      </c>
      <c r="E12" s="162">
        <v>3115100</v>
      </c>
      <c r="F12" s="162"/>
      <c r="G12" s="162"/>
      <c r="H12" s="33"/>
      <c r="I12" s="33"/>
      <c r="J12" s="33"/>
      <c r="K12" s="162">
        <v>750000</v>
      </c>
    </row>
    <row r="13" spans="1:11" s="30" customFormat="1" ht="12.75">
      <c r="A13" s="33"/>
      <c r="B13" s="33">
        <v>60016</v>
      </c>
      <c r="C13" s="33" t="s">
        <v>382</v>
      </c>
      <c r="D13" s="162">
        <v>11117600</v>
      </c>
      <c r="E13" s="162">
        <v>3421600</v>
      </c>
      <c r="F13" s="162">
        <v>422000</v>
      </c>
      <c r="G13" s="162">
        <v>110000</v>
      </c>
      <c r="H13" s="162"/>
      <c r="I13" s="159"/>
      <c r="J13" s="33"/>
      <c r="K13" s="162">
        <v>7696000</v>
      </c>
    </row>
    <row r="14" spans="1:11" s="30" customFormat="1" ht="12.75">
      <c r="A14" s="33"/>
      <c r="B14" s="33"/>
      <c r="C14" s="33"/>
      <c r="D14" s="163"/>
      <c r="E14" s="164"/>
      <c r="F14" s="162"/>
      <c r="G14" s="162"/>
      <c r="H14" s="162"/>
      <c r="I14" s="33"/>
      <c r="J14" s="33"/>
      <c r="K14" s="162"/>
    </row>
    <row r="15" spans="1:11" s="30" customFormat="1" ht="12.75">
      <c r="A15" s="158">
        <v>700</v>
      </c>
      <c r="B15" s="158"/>
      <c r="C15" s="158" t="s">
        <v>280</v>
      </c>
      <c r="D15" s="161">
        <v>12638600</v>
      </c>
      <c r="E15" s="161">
        <v>10038600</v>
      </c>
      <c r="F15" s="161">
        <v>992500</v>
      </c>
      <c r="G15" s="161">
        <v>146500</v>
      </c>
      <c r="H15" s="161">
        <v>10000</v>
      </c>
      <c r="I15" s="158"/>
      <c r="J15" s="158"/>
      <c r="K15" s="161">
        <v>2600000</v>
      </c>
    </row>
    <row r="16" spans="1:11" s="30" customFormat="1" ht="12.75">
      <c r="A16" s="33"/>
      <c r="B16" s="33">
        <v>70004</v>
      </c>
      <c r="C16" s="33" t="s">
        <v>438</v>
      </c>
      <c r="D16" s="162">
        <v>1200000</v>
      </c>
      <c r="E16" s="162">
        <v>1200000</v>
      </c>
      <c r="F16" s="162">
        <v>720000</v>
      </c>
      <c r="G16" s="162">
        <v>144000</v>
      </c>
      <c r="H16" s="162"/>
      <c r="I16" s="33"/>
      <c r="J16" s="33"/>
      <c r="K16" s="162"/>
    </row>
    <row r="17" spans="1:11" s="30" customFormat="1" ht="25.5">
      <c r="A17" s="33"/>
      <c r="B17" s="33">
        <v>70005</v>
      </c>
      <c r="C17" s="33" t="s">
        <v>383</v>
      </c>
      <c r="D17" s="162">
        <v>697000</v>
      </c>
      <c r="E17" s="162">
        <v>197000</v>
      </c>
      <c r="F17" s="162">
        <v>79500</v>
      </c>
      <c r="G17" s="162"/>
      <c r="H17" s="162"/>
      <c r="I17" s="33"/>
      <c r="J17" s="33"/>
      <c r="K17" s="162">
        <v>500000</v>
      </c>
    </row>
    <row r="18" spans="1:11" s="30" customFormat="1" ht="12.75">
      <c r="A18" s="33"/>
      <c r="B18" s="33">
        <v>70095</v>
      </c>
      <c r="C18" s="33" t="s">
        <v>361</v>
      </c>
      <c r="D18" s="162">
        <v>10741600</v>
      </c>
      <c r="E18" s="162">
        <v>8641600</v>
      </c>
      <c r="F18" s="162">
        <v>193000</v>
      </c>
      <c r="G18" s="162">
        <v>2500</v>
      </c>
      <c r="H18" s="162">
        <v>10000</v>
      </c>
      <c r="I18" s="33"/>
      <c r="J18" s="33"/>
      <c r="K18" s="162">
        <v>2100000</v>
      </c>
    </row>
    <row r="19" spans="1:11" s="30" customFormat="1" ht="12.75">
      <c r="A19" s="33"/>
      <c r="B19" s="33"/>
      <c r="C19" s="33"/>
      <c r="D19" s="162"/>
      <c r="E19" s="162"/>
      <c r="F19" s="162"/>
      <c r="G19" s="162"/>
      <c r="H19" s="162"/>
      <c r="I19" s="162"/>
      <c r="J19" s="162"/>
      <c r="K19" s="162"/>
    </row>
    <row r="20" spans="1:11" s="30" customFormat="1" ht="12.75">
      <c r="A20" s="156">
        <v>710</v>
      </c>
      <c r="B20" s="156"/>
      <c r="C20" s="156" t="s">
        <v>290</v>
      </c>
      <c r="D20" s="166">
        <v>467360</v>
      </c>
      <c r="E20" s="166">
        <v>467360</v>
      </c>
      <c r="F20" s="166">
        <v>30000</v>
      </c>
      <c r="G20" s="166"/>
      <c r="H20" s="166"/>
      <c r="I20" s="166"/>
      <c r="J20" s="166"/>
      <c r="K20" s="166"/>
    </row>
    <row r="21" spans="1:11" s="30" customFormat="1" ht="12.75">
      <c r="A21" s="155"/>
      <c r="B21" s="155">
        <v>71004</v>
      </c>
      <c r="C21" s="155" t="s">
        <v>384</v>
      </c>
      <c r="D21" s="167">
        <v>250360</v>
      </c>
      <c r="E21" s="167">
        <v>250360</v>
      </c>
      <c r="F21" s="167">
        <v>30000</v>
      </c>
      <c r="G21" s="167"/>
      <c r="H21" s="167"/>
      <c r="I21" s="167"/>
      <c r="J21" s="167"/>
      <c r="K21" s="167"/>
    </row>
    <row r="22" spans="1:11" s="30" customFormat="1" ht="12.75">
      <c r="A22" s="155"/>
      <c r="B22" s="155">
        <v>71035</v>
      </c>
      <c r="C22" s="155" t="s">
        <v>291</v>
      </c>
      <c r="D22" s="167">
        <v>217000</v>
      </c>
      <c r="E22" s="167">
        <v>217000</v>
      </c>
      <c r="F22" s="167"/>
      <c r="G22" s="167"/>
      <c r="H22" s="167"/>
      <c r="I22" s="167"/>
      <c r="J22" s="167"/>
      <c r="K22" s="167"/>
    </row>
    <row r="23" spans="1:11" s="30" customFormat="1" ht="12.75">
      <c r="A23" s="155"/>
      <c r="B23" s="155"/>
      <c r="C23" s="155"/>
      <c r="D23" s="167"/>
      <c r="E23" s="167"/>
      <c r="F23" s="167"/>
      <c r="G23" s="167"/>
      <c r="H23" s="167"/>
      <c r="I23" s="167"/>
      <c r="J23" s="167"/>
      <c r="K23" s="167"/>
    </row>
    <row r="24" spans="1:12" s="30" customFormat="1" ht="12.75">
      <c r="A24" s="156">
        <v>750</v>
      </c>
      <c r="B24" s="156"/>
      <c r="C24" s="156" t="s">
        <v>293</v>
      </c>
      <c r="D24" s="166">
        <v>9607700</v>
      </c>
      <c r="E24" s="166">
        <v>9187700</v>
      </c>
      <c r="F24" s="166">
        <v>5109200</v>
      </c>
      <c r="G24" s="166">
        <v>1005300</v>
      </c>
      <c r="H24" s="166"/>
      <c r="I24" s="166"/>
      <c r="J24" s="166"/>
      <c r="K24" s="166">
        <v>420000</v>
      </c>
      <c r="L24" s="157"/>
    </row>
    <row r="25" spans="1:11" s="30" customFormat="1" ht="12.75">
      <c r="A25" s="155"/>
      <c r="B25" s="155">
        <v>75011</v>
      </c>
      <c r="C25" s="155" t="s">
        <v>294</v>
      </c>
      <c r="D25" s="167">
        <v>710000</v>
      </c>
      <c r="E25" s="167">
        <v>710000</v>
      </c>
      <c r="F25" s="167">
        <v>557700</v>
      </c>
      <c r="G25" s="167">
        <v>108300</v>
      </c>
      <c r="H25" s="167"/>
      <c r="I25" s="167"/>
      <c r="J25" s="167"/>
      <c r="K25" s="167"/>
    </row>
    <row r="26" spans="1:11" s="30" customFormat="1" ht="12.75">
      <c r="A26" s="155"/>
      <c r="B26" s="155">
        <v>75022</v>
      </c>
      <c r="C26" s="155" t="s">
        <v>385</v>
      </c>
      <c r="D26" s="167">
        <v>441000</v>
      </c>
      <c r="E26" s="167">
        <v>441000</v>
      </c>
      <c r="F26" s="167"/>
      <c r="G26" s="167"/>
      <c r="H26" s="167"/>
      <c r="I26" s="167"/>
      <c r="J26" s="167"/>
      <c r="K26" s="167"/>
    </row>
    <row r="27" spans="1:11" s="30" customFormat="1" ht="12.75">
      <c r="A27" s="155"/>
      <c r="B27" s="155">
        <v>75023</v>
      </c>
      <c r="C27" s="155" t="s">
        <v>386</v>
      </c>
      <c r="D27" s="167">
        <v>7986700</v>
      </c>
      <c r="E27" s="167">
        <v>7566700</v>
      </c>
      <c r="F27" s="167">
        <v>4531500</v>
      </c>
      <c r="G27" s="167">
        <v>894000</v>
      </c>
      <c r="H27" s="167"/>
      <c r="I27" s="167"/>
      <c r="J27" s="167"/>
      <c r="K27" s="167">
        <v>420000</v>
      </c>
    </row>
    <row r="28" spans="1:11" s="30" customFormat="1" ht="12.75">
      <c r="A28" s="155"/>
      <c r="B28" s="155"/>
      <c r="C28" s="155" t="s">
        <v>387</v>
      </c>
      <c r="D28" s="167">
        <v>100000</v>
      </c>
      <c r="E28" s="167">
        <v>100000</v>
      </c>
      <c r="F28" s="167"/>
      <c r="G28" s="167"/>
      <c r="H28" s="167"/>
      <c r="I28" s="167"/>
      <c r="J28" s="167"/>
      <c r="K28" s="167"/>
    </row>
    <row r="29" spans="1:11" s="30" customFormat="1" ht="12.75">
      <c r="A29" s="155"/>
      <c r="B29" s="155">
        <v>75075</v>
      </c>
      <c r="C29" s="155" t="s">
        <v>388</v>
      </c>
      <c r="D29" s="167">
        <v>300000</v>
      </c>
      <c r="E29" s="167">
        <v>300000</v>
      </c>
      <c r="F29" s="167">
        <v>20000</v>
      </c>
      <c r="G29" s="167">
        <v>3000</v>
      </c>
      <c r="H29" s="167"/>
      <c r="I29" s="167"/>
      <c r="J29" s="167"/>
      <c r="K29" s="167"/>
    </row>
    <row r="30" spans="1:11" s="30" customFormat="1" ht="12.75">
      <c r="A30" s="155"/>
      <c r="B30" s="155">
        <v>75095</v>
      </c>
      <c r="C30" s="155" t="s">
        <v>389</v>
      </c>
      <c r="D30" s="167">
        <v>170000</v>
      </c>
      <c r="E30" s="167">
        <v>170000</v>
      </c>
      <c r="F30" s="167"/>
      <c r="G30" s="167"/>
      <c r="H30" s="167"/>
      <c r="I30" s="167"/>
      <c r="J30" s="167"/>
      <c r="K30" s="167"/>
    </row>
    <row r="31" spans="1:11" s="30" customFormat="1" ht="12.75">
      <c r="A31" s="155"/>
      <c r="B31" s="155"/>
      <c r="C31" s="155"/>
      <c r="D31" s="167"/>
      <c r="E31" s="167"/>
      <c r="F31" s="167"/>
      <c r="G31" s="167"/>
      <c r="H31" s="167"/>
      <c r="I31" s="167"/>
      <c r="J31" s="167"/>
      <c r="K31" s="167"/>
    </row>
    <row r="32" spans="1:11" s="30" customFormat="1" ht="38.25">
      <c r="A32" s="156">
        <v>751</v>
      </c>
      <c r="B32" s="156"/>
      <c r="C32" s="156" t="s">
        <v>390</v>
      </c>
      <c r="D32" s="166">
        <v>8758</v>
      </c>
      <c r="E32" s="166">
        <v>8758</v>
      </c>
      <c r="F32" s="166"/>
      <c r="G32" s="166"/>
      <c r="H32" s="167"/>
      <c r="I32" s="167"/>
      <c r="J32" s="167"/>
      <c r="K32" s="167"/>
    </row>
    <row r="33" spans="1:11" s="30" customFormat="1" ht="25.5">
      <c r="A33" s="155"/>
      <c r="B33" s="155">
        <v>75101</v>
      </c>
      <c r="C33" s="155" t="s">
        <v>390</v>
      </c>
      <c r="D33" s="167">
        <v>8758</v>
      </c>
      <c r="E33" s="167">
        <v>8758</v>
      </c>
      <c r="F33" s="167"/>
      <c r="G33" s="167"/>
      <c r="H33" s="167"/>
      <c r="I33" s="167"/>
      <c r="J33" s="167"/>
      <c r="K33" s="167"/>
    </row>
    <row r="34" spans="1:11" s="30" customFormat="1" ht="12.75">
      <c r="A34" s="155"/>
      <c r="B34" s="155"/>
      <c r="C34" s="155"/>
      <c r="D34" s="167"/>
      <c r="E34" s="167"/>
      <c r="F34" s="167"/>
      <c r="G34" s="167"/>
      <c r="H34" s="167"/>
      <c r="I34" s="167"/>
      <c r="J34" s="167"/>
      <c r="K34" s="167"/>
    </row>
    <row r="35" spans="1:11" s="30" customFormat="1" ht="25.5">
      <c r="A35" s="156">
        <v>754</v>
      </c>
      <c r="B35" s="156"/>
      <c r="C35" s="156" t="s">
        <v>391</v>
      </c>
      <c r="D35" s="166">
        <v>1260000</v>
      </c>
      <c r="E35" s="166">
        <v>1220000</v>
      </c>
      <c r="F35" s="166">
        <v>592000</v>
      </c>
      <c r="G35" s="166">
        <v>121000</v>
      </c>
      <c r="H35" s="166">
        <v>72000</v>
      </c>
      <c r="I35" s="166"/>
      <c r="J35" s="166"/>
      <c r="K35" s="166">
        <v>40000</v>
      </c>
    </row>
    <row r="36" spans="1:11" s="30" customFormat="1" ht="12.75">
      <c r="A36" s="156"/>
      <c r="B36" s="155">
        <v>75404</v>
      </c>
      <c r="C36" s="155" t="s">
        <v>472</v>
      </c>
      <c r="D36" s="167">
        <v>15000</v>
      </c>
      <c r="E36" s="167"/>
      <c r="F36" s="166"/>
      <c r="G36" s="166"/>
      <c r="H36" s="166"/>
      <c r="I36" s="166"/>
      <c r="J36" s="166"/>
      <c r="K36" s="167">
        <v>15000</v>
      </c>
    </row>
    <row r="37" spans="1:11" s="30" customFormat="1" ht="12.75">
      <c r="A37" s="155"/>
      <c r="B37" s="155">
        <v>75412</v>
      </c>
      <c r="C37" s="155" t="s">
        <v>392</v>
      </c>
      <c r="D37" s="167">
        <v>72000</v>
      </c>
      <c r="E37" s="167">
        <v>72000</v>
      </c>
      <c r="F37" s="167"/>
      <c r="G37" s="167"/>
      <c r="H37" s="167">
        <v>72000</v>
      </c>
      <c r="I37" s="167"/>
      <c r="J37" s="167"/>
      <c r="K37" s="167"/>
    </row>
    <row r="38" spans="1:11" s="30" customFormat="1" ht="12.75">
      <c r="A38" s="155"/>
      <c r="B38" s="155">
        <v>75416</v>
      </c>
      <c r="C38" s="155" t="s">
        <v>302</v>
      </c>
      <c r="D38" s="167">
        <v>809000</v>
      </c>
      <c r="E38" s="167">
        <v>809000</v>
      </c>
      <c r="F38" s="167">
        <v>592000</v>
      </c>
      <c r="G38" s="167">
        <v>121000</v>
      </c>
      <c r="H38" s="167"/>
      <c r="I38" s="167"/>
      <c r="J38" s="167"/>
      <c r="K38" s="167"/>
    </row>
    <row r="39" spans="1:11" s="30" customFormat="1" ht="12.75">
      <c r="A39" s="155"/>
      <c r="B39" s="155">
        <v>75421</v>
      </c>
      <c r="C39" s="155" t="s">
        <v>473</v>
      </c>
      <c r="D39" s="167">
        <v>275000</v>
      </c>
      <c r="E39" s="167">
        <v>275000</v>
      </c>
      <c r="F39" s="167"/>
      <c r="G39" s="167"/>
      <c r="H39" s="167"/>
      <c r="I39" s="167"/>
      <c r="J39" s="167"/>
      <c r="K39" s="167"/>
    </row>
    <row r="40" spans="1:11" s="30" customFormat="1" ht="12.75">
      <c r="A40" s="155"/>
      <c r="B40" s="155"/>
      <c r="C40" s="155" t="s">
        <v>387</v>
      </c>
      <c r="D40" s="167">
        <v>275000</v>
      </c>
      <c r="E40" s="167">
        <v>275000</v>
      </c>
      <c r="F40" s="167"/>
      <c r="G40" s="167"/>
      <c r="H40" s="167"/>
      <c r="I40" s="167"/>
      <c r="J40" s="167"/>
      <c r="K40" s="167"/>
    </row>
    <row r="41" spans="1:11" s="30" customFormat="1" ht="12.75">
      <c r="A41" s="155"/>
      <c r="B41" s="155">
        <v>75495</v>
      </c>
      <c r="C41" s="155" t="s">
        <v>361</v>
      </c>
      <c r="D41" s="167">
        <v>89000</v>
      </c>
      <c r="E41" s="167">
        <v>64000</v>
      </c>
      <c r="F41" s="167"/>
      <c r="G41" s="167"/>
      <c r="H41" s="167"/>
      <c r="I41" s="167"/>
      <c r="J41" s="167"/>
      <c r="K41" s="167">
        <v>25000</v>
      </c>
    </row>
    <row r="42" spans="1:11" s="30" customFormat="1" ht="12.75">
      <c r="A42" s="155"/>
      <c r="B42" s="155"/>
      <c r="C42" s="155"/>
      <c r="D42" s="167"/>
      <c r="E42" s="167"/>
      <c r="F42" s="167"/>
      <c r="G42" s="167"/>
      <c r="H42" s="167"/>
      <c r="I42" s="167"/>
      <c r="J42" s="167"/>
      <c r="K42" s="167"/>
    </row>
    <row r="43" spans="1:11" s="30" customFormat="1" ht="51">
      <c r="A43" s="156">
        <v>756</v>
      </c>
      <c r="B43" s="156"/>
      <c r="C43" s="156" t="s">
        <v>393</v>
      </c>
      <c r="D43" s="166">
        <v>130000</v>
      </c>
      <c r="E43" s="166">
        <v>130000</v>
      </c>
      <c r="F43" s="166"/>
      <c r="G43" s="166"/>
      <c r="H43" s="166"/>
      <c r="I43" s="166"/>
      <c r="J43" s="166"/>
      <c r="K43" s="166"/>
    </row>
    <row r="44" spans="1:11" s="30" customFormat="1" ht="25.5">
      <c r="A44" s="155"/>
      <c r="B44" s="155">
        <v>75647</v>
      </c>
      <c r="C44" s="155" t="s">
        <v>394</v>
      </c>
      <c r="D44" s="167">
        <v>130000</v>
      </c>
      <c r="E44" s="167">
        <v>130000</v>
      </c>
      <c r="F44" s="167"/>
      <c r="G44" s="167"/>
      <c r="H44" s="167"/>
      <c r="I44" s="167"/>
      <c r="J44" s="167"/>
      <c r="K44" s="167"/>
    </row>
    <row r="45" spans="1:11" s="30" customFormat="1" ht="12.75">
      <c r="A45" s="156">
        <v>757</v>
      </c>
      <c r="B45" s="156"/>
      <c r="C45" s="156" t="s">
        <v>395</v>
      </c>
      <c r="D45" s="166">
        <v>1262959</v>
      </c>
      <c r="E45" s="166">
        <v>1262959</v>
      </c>
      <c r="F45" s="166"/>
      <c r="G45" s="166"/>
      <c r="H45" s="166"/>
      <c r="I45" s="166">
        <v>500000</v>
      </c>
      <c r="J45" s="166">
        <v>762959</v>
      </c>
      <c r="K45" s="167"/>
    </row>
    <row r="46" spans="1:11" s="30" customFormat="1" ht="12.75">
      <c r="A46" s="155"/>
      <c r="B46" s="155">
        <v>75702</v>
      </c>
      <c r="C46" s="155" t="s">
        <v>396</v>
      </c>
      <c r="D46" s="167">
        <v>500000</v>
      </c>
      <c r="E46" s="167">
        <v>500000</v>
      </c>
      <c r="F46" s="167"/>
      <c r="G46" s="167"/>
      <c r="H46" s="167"/>
      <c r="I46" s="167">
        <v>500000</v>
      </c>
      <c r="J46" s="167"/>
      <c r="K46" s="167"/>
    </row>
    <row r="47" spans="1:11" s="30" customFormat="1" ht="12.75">
      <c r="A47" s="155"/>
      <c r="B47" s="155">
        <v>75704</v>
      </c>
      <c r="C47" s="155" t="s">
        <v>397</v>
      </c>
      <c r="D47" s="167">
        <v>762959</v>
      </c>
      <c r="E47" s="167">
        <v>762959</v>
      </c>
      <c r="F47" s="167"/>
      <c r="G47" s="167"/>
      <c r="H47" s="167"/>
      <c r="I47" s="167"/>
      <c r="J47" s="167">
        <v>762959</v>
      </c>
      <c r="K47" s="167"/>
    </row>
    <row r="48" spans="1:11" s="30" customFormat="1" ht="12.75">
      <c r="A48" s="155"/>
      <c r="B48" s="155"/>
      <c r="C48" s="155"/>
      <c r="D48" s="167"/>
      <c r="E48" s="167"/>
      <c r="F48" s="167"/>
      <c r="G48" s="167"/>
      <c r="H48" s="167"/>
      <c r="I48" s="167"/>
      <c r="J48" s="167"/>
      <c r="K48" s="167"/>
    </row>
    <row r="49" spans="1:11" s="30" customFormat="1" ht="12.75">
      <c r="A49" s="156">
        <v>758</v>
      </c>
      <c r="B49" s="156"/>
      <c r="C49" s="156" t="s">
        <v>347</v>
      </c>
      <c r="D49" s="166">
        <v>500000</v>
      </c>
      <c r="E49" s="166">
        <v>500000</v>
      </c>
      <c r="F49" s="166"/>
      <c r="G49" s="166"/>
      <c r="H49" s="166"/>
      <c r="I49" s="167"/>
      <c r="J49" s="167"/>
      <c r="K49" s="167"/>
    </row>
    <row r="50" spans="1:11" s="30" customFormat="1" ht="12.75">
      <c r="A50" s="155"/>
      <c r="B50" s="155">
        <v>75818</v>
      </c>
      <c r="C50" s="155" t="s">
        <v>398</v>
      </c>
      <c r="D50" s="167">
        <v>500000</v>
      </c>
      <c r="E50" s="167">
        <v>500000</v>
      </c>
      <c r="F50" s="167"/>
      <c r="G50" s="167"/>
      <c r="H50" s="167"/>
      <c r="I50" s="167"/>
      <c r="J50" s="167"/>
      <c r="K50" s="167"/>
    </row>
    <row r="51" spans="1:11" s="30" customFormat="1" ht="12.75">
      <c r="A51" s="155"/>
      <c r="B51" s="155"/>
      <c r="C51" s="155"/>
      <c r="D51" s="167"/>
      <c r="E51" s="167"/>
      <c r="F51" s="167"/>
      <c r="G51" s="167"/>
      <c r="H51" s="167"/>
      <c r="I51" s="167"/>
      <c r="J51" s="167"/>
      <c r="K51" s="167"/>
    </row>
    <row r="52" spans="1:11" s="30" customFormat="1" ht="12.75">
      <c r="A52" s="156">
        <v>801</v>
      </c>
      <c r="B52" s="156"/>
      <c r="C52" s="156" t="s">
        <v>357</v>
      </c>
      <c r="D52" s="166">
        <v>26719730</v>
      </c>
      <c r="E52" s="166">
        <v>26719730</v>
      </c>
      <c r="F52" s="166">
        <v>14862928</v>
      </c>
      <c r="G52" s="166">
        <v>2850771</v>
      </c>
      <c r="H52" s="166">
        <v>5447730</v>
      </c>
      <c r="I52" s="166"/>
      <c r="J52" s="167"/>
      <c r="K52" s="167"/>
    </row>
    <row r="53" spans="1:11" s="30" customFormat="1" ht="12.75">
      <c r="A53" s="155"/>
      <c r="B53" s="155">
        <v>80101</v>
      </c>
      <c r="C53" s="155" t="s">
        <v>399</v>
      </c>
      <c r="D53" s="167">
        <v>12834580</v>
      </c>
      <c r="E53" s="167">
        <v>12834580</v>
      </c>
      <c r="F53" s="167">
        <v>9100840</v>
      </c>
      <c r="G53" s="167">
        <v>1496215</v>
      </c>
      <c r="H53" s="167">
        <v>83480</v>
      </c>
      <c r="I53" s="167"/>
      <c r="J53" s="167"/>
      <c r="K53" s="167"/>
    </row>
    <row r="54" spans="1:11" s="30" customFormat="1" ht="12.75">
      <c r="A54" s="155"/>
      <c r="B54" s="155"/>
      <c r="C54" s="155" t="s">
        <v>387</v>
      </c>
      <c r="D54" s="167">
        <v>241155</v>
      </c>
      <c r="E54" s="167">
        <v>241155</v>
      </c>
      <c r="F54" s="167"/>
      <c r="G54" s="167"/>
      <c r="H54" s="167"/>
      <c r="I54" s="167"/>
      <c r="J54" s="167"/>
      <c r="K54" s="167"/>
    </row>
    <row r="55" spans="1:11" s="30" customFormat="1" ht="12.75">
      <c r="A55" s="155"/>
      <c r="B55" s="155">
        <v>80103</v>
      </c>
      <c r="C55" s="155" t="s">
        <v>400</v>
      </c>
      <c r="D55" s="167">
        <v>31290</v>
      </c>
      <c r="E55" s="167">
        <v>31290</v>
      </c>
      <c r="F55" s="167">
        <v>24269</v>
      </c>
      <c r="G55" s="167">
        <v>4291</v>
      </c>
      <c r="H55" s="167"/>
      <c r="I55" s="167"/>
      <c r="J55" s="167"/>
      <c r="K55" s="167"/>
    </row>
    <row r="56" spans="1:11" s="30" customFormat="1" ht="12.75">
      <c r="A56" s="155"/>
      <c r="B56" s="155">
        <v>80104</v>
      </c>
      <c r="C56" s="155" t="s">
        <v>358</v>
      </c>
      <c r="D56" s="167">
        <v>5278635</v>
      </c>
      <c r="E56" s="167">
        <v>5278635</v>
      </c>
      <c r="F56" s="167">
        <v>270875</v>
      </c>
      <c r="G56" s="167">
        <v>45270</v>
      </c>
      <c r="H56" s="167">
        <v>4909800</v>
      </c>
      <c r="I56" s="167"/>
      <c r="J56" s="167"/>
      <c r="K56" s="167"/>
    </row>
    <row r="57" spans="1:11" s="30" customFormat="1" ht="12.75">
      <c r="A57" s="155"/>
      <c r="B57" s="155"/>
      <c r="C57" s="155" t="s">
        <v>387</v>
      </c>
      <c r="D57" s="167">
        <v>15770</v>
      </c>
      <c r="E57" s="167">
        <v>15770</v>
      </c>
      <c r="F57" s="167"/>
      <c r="G57" s="167"/>
      <c r="H57" s="167"/>
      <c r="I57" s="167"/>
      <c r="J57" s="167"/>
      <c r="K57" s="167"/>
    </row>
    <row r="58" spans="1:11" s="30" customFormat="1" ht="12.75">
      <c r="A58" s="155"/>
      <c r="B58" s="155">
        <v>80105</v>
      </c>
      <c r="C58" s="155" t="s">
        <v>401</v>
      </c>
      <c r="D58" s="167">
        <v>48900</v>
      </c>
      <c r="E58" s="167">
        <v>48900</v>
      </c>
      <c r="F58" s="167"/>
      <c r="G58" s="167"/>
      <c r="H58" s="167">
        <v>48900</v>
      </c>
      <c r="I58" s="167"/>
      <c r="J58" s="167"/>
      <c r="K58" s="167"/>
    </row>
    <row r="59" spans="1:11" s="30" customFormat="1" ht="12.75">
      <c r="A59" s="155"/>
      <c r="B59" s="155">
        <v>80110</v>
      </c>
      <c r="C59" s="155" t="s">
        <v>402</v>
      </c>
      <c r="D59" s="167">
        <v>6929450</v>
      </c>
      <c r="E59" s="167">
        <v>6929450</v>
      </c>
      <c r="F59" s="167">
        <v>4508710</v>
      </c>
      <c r="G59" s="167">
        <v>1147480</v>
      </c>
      <c r="H59" s="167">
        <v>382910</v>
      </c>
      <c r="I59" s="167"/>
      <c r="J59" s="167"/>
      <c r="K59" s="167"/>
    </row>
    <row r="60" spans="1:11" s="30" customFormat="1" ht="12.75">
      <c r="A60" s="155"/>
      <c r="B60" s="155"/>
      <c r="C60" s="155" t="s">
        <v>387</v>
      </c>
      <c r="D60" s="167">
        <v>78950</v>
      </c>
      <c r="E60" s="167">
        <v>78950</v>
      </c>
      <c r="F60" s="167"/>
      <c r="G60" s="167"/>
      <c r="H60" s="167"/>
      <c r="I60" s="167"/>
      <c r="J60" s="167"/>
      <c r="K60" s="167"/>
    </row>
    <row r="61" spans="1:11" s="30" customFormat="1" ht="12.75">
      <c r="A61" s="155"/>
      <c r="B61" s="155">
        <v>80113</v>
      </c>
      <c r="C61" s="155" t="s">
        <v>403</v>
      </c>
      <c r="D61" s="167">
        <v>39320</v>
      </c>
      <c r="E61" s="167">
        <v>39320</v>
      </c>
      <c r="F61" s="167"/>
      <c r="G61" s="167"/>
      <c r="H61" s="167"/>
      <c r="I61" s="167"/>
      <c r="J61" s="167"/>
      <c r="K61" s="167"/>
    </row>
    <row r="62" spans="1:11" s="30" customFormat="1" ht="12.75">
      <c r="A62" s="155"/>
      <c r="B62" s="155">
        <v>80114</v>
      </c>
      <c r="C62" s="155" t="s">
        <v>404</v>
      </c>
      <c r="D62" s="167">
        <v>385635</v>
      </c>
      <c r="E62" s="167">
        <v>385635</v>
      </c>
      <c r="F62" s="167">
        <v>295859</v>
      </c>
      <c r="G62" s="167">
        <v>51865</v>
      </c>
      <c r="H62" s="167"/>
      <c r="I62" s="167"/>
      <c r="J62" s="167"/>
      <c r="K62" s="167"/>
    </row>
    <row r="63" spans="1:11" s="30" customFormat="1" ht="12.75">
      <c r="A63" s="155"/>
      <c r="B63" s="155">
        <v>80146</v>
      </c>
      <c r="C63" s="155" t="s">
        <v>405</v>
      </c>
      <c r="D63" s="167">
        <v>123500</v>
      </c>
      <c r="E63" s="167">
        <v>123500</v>
      </c>
      <c r="F63" s="167">
        <v>8900</v>
      </c>
      <c r="G63" s="167"/>
      <c r="H63" s="167">
        <v>22640</v>
      </c>
      <c r="I63" s="167"/>
      <c r="J63" s="167"/>
      <c r="K63" s="167"/>
    </row>
    <row r="64" spans="1:11" s="30" customFormat="1" ht="12.75">
      <c r="A64" s="155"/>
      <c r="B64" s="155">
        <v>80148</v>
      </c>
      <c r="C64" s="155" t="s">
        <v>406</v>
      </c>
      <c r="D64" s="167">
        <v>782920</v>
      </c>
      <c r="E64" s="167">
        <v>782920</v>
      </c>
      <c r="F64" s="167">
        <v>618475</v>
      </c>
      <c r="G64" s="167">
        <v>105150</v>
      </c>
      <c r="H64" s="167"/>
      <c r="I64" s="167"/>
      <c r="J64" s="167"/>
      <c r="K64" s="167"/>
    </row>
    <row r="65" spans="1:11" s="30" customFormat="1" ht="12.75">
      <c r="A65" s="155"/>
      <c r="B65" s="155"/>
      <c r="C65" s="155" t="s">
        <v>387</v>
      </c>
      <c r="D65" s="167">
        <v>17730</v>
      </c>
      <c r="E65" s="167">
        <v>17730</v>
      </c>
      <c r="F65" s="167"/>
      <c r="G65" s="167"/>
      <c r="H65" s="167"/>
      <c r="I65" s="167"/>
      <c r="J65" s="167"/>
      <c r="K65" s="167"/>
    </row>
    <row r="66" spans="1:11" s="30" customFormat="1" ht="12.75">
      <c r="A66" s="155"/>
      <c r="B66" s="155">
        <v>80195</v>
      </c>
      <c r="C66" s="155" t="s">
        <v>361</v>
      </c>
      <c r="D66" s="167">
        <v>265500</v>
      </c>
      <c r="E66" s="167">
        <v>265500</v>
      </c>
      <c r="F66" s="167">
        <v>35000</v>
      </c>
      <c r="G66" s="167">
        <v>500</v>
      </c>
      <c r="H66" s="167"/>
      <c r="I66" s="167"/>
      <c r="J66" s="167"/>
      <c r="K66" s="167"/>
    </row>
    <row r="67" spans="1:11" s="30" customFormat="1" ht="12.75">
      <c r="A67" s="155"/>
      <c r="B67" s="155"/>
      <c r="C67" s="155"/>
      <c r="D67" s="167"/>
      <c r="E67" s="167"/>
      <c r="F67" s="167"/>
      <c r="G67" s="167"/>
      <c r="H67" s="167"/>
      <c r="I67" s="167"/>
      <c r="J67" s="167"/>
      <c r="K67" s="167"/>
    </row>
    <row r="68" spans="1:11" s="30" customFormat="1" ht="12.75">
      <c r="A68" s="156">
        <v>851</v>
      </c>
      <c r="B68" s="156"/>
      <c r="C68" s="156" t="s">
        <v>360</v>
      </c>
      <c r="D68" s="166">
        <v>641500</v>
      </c>
      <c r="E68" s="166">
        <v>641500</v>
      </c>
      <c r="F68" s="166">
        <v>40000</v>
      </c>
      <c r="G68" s="166">
        <v>6000</v>
      </c>
      <c r="H68" s="166">
        <v>529460</v>
      </c>
      <c r="I68" s="166"/>
      <c r="J68" s="166"/>
      <c r="K68" s="166"/>
    </row>
    <row r="69" spans="1:11" s="30" customFormat="1" ht="12.75">
      <c r="A69" s="155"/>
      <c r="B69" s="155">
        <v>85121</v>
      </c>
      <c r="C69" s="155" t="s">
        <v>407</v>
      </c>
      <c r="D69" s="167">
        <v>60000</v>
      </c>
      <c r="E69" s="167">
        <v>60000</v>
      </c>
      <c r="F69" s="167"/>
      <c r="G69" s="167"/>
      <c r="H69" s="167">
        <v>60000</v>
      </c>
      <c r="I69" s="167"/>
      <c r="J69" s="167"/>
      <c r="K69" s="167"/>
    </row>
    <row r="70" spans="1:11" s="30" customFormat="1" ht="12.75">
      <c r="A70" s="155"/>
      <c r="B70" s="155">
        <v>85149</v>
      </c>
      <c r="C70" s="155" t="s">
        <v>408</v>
      </c>
      <c r="D70" s="167">
        <v>40000</v>
      </c>
      <c r="E70" s="167">
        <v>40000</v>
      </c>
      <c r="F70" s="167"/>
      <c r="G70" s="167"/>
      <c r="H70" s="167">
        <v>40000</v>
      </c>
      <c r="I70" s="167"/>
      <c r="J70" s="167"/>
      <c r="K70" s="167"/>
    </row>
    <row r="71" spans="1:11" s="30" customFormat="1" ht="12.75">
      <c r="A71" s="155"/>
      <c r="B71" s="155">
        <v>85153</v>
      </c>
      <c r="C71" s="155" t="s">
        <v>409</v>
      </c>
      <c r="D71" s="167">
        <v>20000</v>
      </c>
      <c r="E71" s="167">
        <v>20000</v>
      </c>
      <c r="F71" s="167"/>
      <c r="G71" s="167"/>
      <c r="H71" s="167">
        <v>20000</v>
      </c>
      <c r="I71" s="167"/>
      <c r="J71" s="167"/>
      <c r="K71" s="167"/>
    </row>
    <row r="72" spans="1:11" s="30" customFormat="1" ht="12.75">
      <c r="A72" s="155"/>
      <c r="B72" s="155">
        <v>85154</v>
      </c>
      <c r="C72" s="155" t="s">
        <v>410</v>
      </c>
      <c r="D72" s="167">
        <v>513040</v>
      </c>
      <c r="E72" s="167">
        <v>513040</v>
      </c>
      <c r="F72" s="167">
        <v>40000</v>
      </c>
      <c r="G72" s="167">
        <v>6000</v>
      </c>
      <c r="H72" s="167">
        <v>402500</v>
      </c>
      <c r="I72" s="167"/>
      <c r="J72" s="167"/>
      <c r="K72" s="167"/>
    </row>
    <row r="73" spans="1:11" s="30" customFormat="1" ht="12.75">
      <c r="A73" s="155"/>
      <c r="B73" s="155">
        <v>85158</v>
      </c>
      <c r="C73" s="155" t="s">
        <v>411</v>
      </c>
      <c r="D73" s="167">
        <v>6960</v>
      </c>
      <c r="E73" s="167">
        <v>6960</v>
      </c>
      <c r="F73" s="167"/>
      <c r="G73" s="167"/>
      <c r="H73" s="167">
        <v>6960</v>
      </c>
      <c r="I73" s="167"/>
      <c r="J73" s="167"/>
      <c r="K73" s="167"/>
    </row>
    <row r="74" spans="1:11" s="30" customFormat="1" ht="12.75">
      <c r="A74" s="155"/>
      <c r="B74" s="155">
        <v>85195</v>
      </c>
      <c r="C74" s="155" t="s">
        <v>361</v>
      </c>
      <c r="D74" s="167">
        <v>1500</v>
      </c>
      <c r="E74" s="167">
        <v>1500</v>
      </c>
      <c r="F74" s="167"/>
      <c r="G74" s="167"/>
      <c r="H74" s="167"/>
      <c r="I74" s="167"/>
      <c r="J74" s="167"/>
      <c r="K74" s="167"/>
    </row>
    <row r="75" spans="1:11" s="30" customFormat="1" ht="12.75">
      <c r="A75" s="155"/>
      <c r="B75" s="155"/>
      <c r="C75" s="155"/>
      <c r="D75" s="167"/>
      <c r="E75" s="167"/>
      <c r="F75" s="167"/>
      <c r="G75" s="167"/>
      <c r="H75" s="167"/>
      <c r="I75" s="167"/>
      <c r="J75" s="167"/>
      <c r="K75" s="167"/>
    </row>
    <row r="76" spans="1:11" s="30" customFormat="1" ht="12.75">
      <c r="A76" s="156">
        <v>852</v>
      </c>
      <c r="B76" s="156"/>
      <c r="C76" s="156" t="s">
        <v>412</v>
      </c>
      <c r="D76" s="166">
        <v>23571036</v>
      </c>
      <c r="E76" s="166">
        <v>23471036</v>
      </c>
      <c r="F76" s="166">
        <v>3681835</v>
      </c>
      <c r="G76" s="166">
        <v>864938</v>
      </c>
      <c r="H76" s="166"/>
      <c r="I76" s="166"/>
      <c r="J76" s="166"/>
      <c r="K76" s="166">
        <v>100000</v>
      </c>
    </row>
    <row r="77" spans="1:11" s="30" customFormat="1" ht="12.75">
      <c r="A77" s="155"/>
      <c r="B77" s="155">
        <v>85202</v>
      </c>
      <c r="C77" s="155" t="s">
        <v>413</v>
      </c>
      <c r="D77" s="167">
        <v>748000</v>
      </c>
      <c r="E77" s="167">
        <v>748000</v>
      </c>
      <c r="F77" s="167">
        <v>189400</v>
      </c>
      <c r="G77" s="167">
        <v>32300</v>
      </c>
      <c r="H77" s="167"/>
      <c r="I77" s="167"/>
      <c r="J77" s="167"/>
      <c r="K77" s="167"/>
    </row>
    <row r="78" spans="1:11" s="30" customFormat="1" ht="12.75">
      <c r="A78" s="155"/>
      <c r="B78" s="155">
        <v>85203</v>
      </c>
      <c r="C78" s="155" t="s">
        <v>364</v>
      </c>
      <c r="D78" s="167">
        <v>256750</v>
      </c>
      <c r="E78" s="167">
        <v>256750</v>
      </c>
      <c r="F78" s="167">
        <v>168500</v>
      </c>
      <c r="G78" s="167">
        <v>33600</v>
      </c>
      <c r="H78" s="167"/>
      <c r="I78" s="167"/>
      <c r="J78" s="167"/>
      <c r="K78" s="167"/>
    </row>
    <row r="79" spans="1:11" s="30" customFormat="1" ht="38.25">
      <c r="A79" s="155"/>
      <c r="B79" s="155">
        <v>85212</v>
      </c>
      <c r="C79" s="155" t="s">
        <v>414</v>
      </c>
      <c r="D79" s="167">
        <v>11448803</v>
      </c>
      <c r="E79" s="167">
        <v>11448803</v>
      </c>
      <c r="F79" s="167">
        <v>239300</v>
      </c>
      <c r="G79" s="167">
        <v>46700</v>
      </c>
      <c r="H79" s="167"/>
      <c r="I79" s="167"/>
      <c r="J79" s="167"/>
      <c r="K79" s="167"/>
    </row>
    <row r="80" spans="1:11" s="30" customFormat="1" ht="25.5">
      <c r="A80" s="155"/>
      <c r="B80" s="155">
        <v>85213</v>
      </c>
      <c r="C80" s="155" t="s">
        <v>415</v>
      </c>
      <c r="D80" s="167">
        <v>171548</v>
      </c>
      <c r="E80" s="167">
        <v>171548</v>
      </c>
      <c r="F80" s="167"/>
      <c r="G80" s="167">
        <v>171548</v>
      </c>
      <c r="H80" s="167"/>
      <c r="I80" s="167"/>
      <c r="J80" s="167"/>
      <c r="K80" s="167"/>
    </row>
    <row r="81" spans="1:11" s="30" customFormat="1" ht="25.5">
      <c r="A81" s="155"/>
      <c r="B81" s="155">
        <v>85214</v>
      </c>
      <c r="C81" s="155" t="s">
        <v>416</v>
      </c>
      <c r="D81" s="167">
        <v>2687028</v>
      </c>
      <c r="E81" s="167">
        <v>2687028</v>
      </c>
      <c r="F81" s="167"/>
      <c r="G81" s="167"/>
      <c r="H81" s="167"/>
      <c r="I81" s="167"/>
      <c r="J81" s="167"/>
      <c r="K81" s="167"/>
    </row>
    <row r="82" spans="1:11" s="30" customFormat="1" ht="12.75">
      <c r="A82" s="155"/>
      <c r="B82" s="155">
        <v>85215</v>
      </c>
      <c r="C82" s="155" t="s">
        <v>417</v>
      </c>
      <c r="D82" s="167">
        <v>2800000</v>
      </c>
      <c r="E82" s="167">
        <v>2800000</v>
      </c>
      <c r="F82" s="167"/>
      <c r="G82" s="167"/>
      <c r="H82" s="167"/>
      <c r="I82" s="167"/>
      <c r="J82" s="167"/>
      <c r="K82" s="167"/>
    </row>
    <row r="83" spans="1:11" s="30" customFormat="1" ht="12.75">
      <c r="A83" s="155"/>
      <c r="B83" s="155">
        <v>85219</v>
      </c>
      <c r="C83" s="155" t="s">
        <v>372</v>
      </c>
      <c r="D83" s="167">
        <v>2274659</v>
      </c>
      <c r="E83" s="167">
        <v>2274659</v>
      </c>
      <c r="F83" s="167">
        <v>1702900</v>
      </c>
      <c r="G83" s="167">
        <v>325000</v>
      </c>
      <c r="H83" s="167"/>
      <c r="I83" s="167"/>
      <c r="J83" s="167"/>
      <c r="K83" s="167"/>
    </row>
    <row r="84" spans="1:11" s="30" customFormat="1" ht="25.5">
      <c r="A84" s="155"/>
      <c r="B84" s="155">
        <v>85220</v>
      </c>
      <c r="C84" s="155" t="s">
        <v>418</v>
      </c>
      <c r="D84" s="167">
        <v>30000</v>
      </c>
      <c r="E84" s="167">
        <v>30000</v>
      </c>
      <c r="F84" s="167">
        <v>19085</v>
      </c>
      <c r="G84" s="167">
        <v>3700</v>
      </c>
      <c r="H84" s="167"/>
      <c r="I84" s="167"/>
      <c r="J84" s="167"/>
      <c r="K84" s="167"/>
    </row>
    <row r="85" spans="1:11" s="30" customFormat="1" ht="12.75">
      <c r="A85" s="155"/>
      <c r="B85" s="155">
        <v>85228</v>
      </c>
      <c r="C85" s="155" t="s">
        <v>419</v>
      </c>
      <c r="D85" s="167">
        <v>1735780</v>
      </c>
      <c r="E85" s="167">
        <v>1735780</v>
      </c>
      <c r="F85" s="167">
        <v>1362650</v>
      </c>
      <c r="G85" s="167">
        <v>252090</v>
      </c>
      <c r="H85" s="167"/>
      <c r="I85" s="167"/>
      <c r="J85" s="167"/>
      <c r="K85" s="167"/>
    </row>
    <row r="86" spans="1:11" s="30" customFormat="1" ht="12.75">
      <c r="A86" s="155"/>
      <c r="B86" s="155">
        <v>85295</v>
      </c>
      <c r="C86" s="155" t="s">
        <v>361</v>
      </c>
      <c r="D86" s="167">
        <v>1418468</v>
      </c>
      <c r="E86" s="167">
        <v>1318468</v>
      </c>
      <c r="F86" s="167"/>
      <c r="G86" s="167"/>
      <c r="H86" s="167"/>
      <c r="I86" s="167"/>
      <c r="J86" s="167"/>
      <c r="K86" s="167">
        <v>100000</v>
      </c>
    </row>
    <row r="87" spans="1:11" s="30" customFormat="1" ht="12.75">
      <c r="A87" s="155"/>
      <c r="B87" s="155"/>
      <c r="C87" s="155"/>
      <c r="D87" s="167"/>
      <c r="E87" s="167"/>
      <c r="F87" s="167"/>
      <c r="G87" s="167"/>
      <c r="H87" s="167"/>
      <c r="I87" s="167"/>
      <c r="J87" s="167"/>
      <c r="K87" s="167"/>
    </row>
    <row r="88" spans="1:11" s="30" customFormat="1" ht="25.5">
      <c r="A88" s="156">
        <v>854</v>
      </c>
      <c r="B88" s="156"/>
      <c r="C88" s="156" t="s">
        <v>420</v>
      </c>
      <c r="D88" s="166">
        <v>957320</v>
      </c>
      <c r="E88" s="166">
        <v>957320</v>
      </c>
      <c r="F88" s="166">
        <v>710615</v>
      </c>
      <c r="G88" s="166">
        <v>124860</v>
      </c>
      <c r="H88" s="166"/>
      <c r="I88" s="166"/>
      <c r="J88" s="166"/>
      <c r="K88" s="166"/>
    </row>
    <row r="89" spans="1:11" s="30" customFormat="1" ht="12.75">
      <c r="A89" s="155"/>
      <c r="B89" s="155">
        <v>85401</v>
      </c>
      <c r="C89" s="155" t="s">
        <v>421</v>
      </c>
      <c r="D89" s="167">
        <v>926360</v>
      </c>
      <c r="E89" s="167">
        <v>926360</v>
      </c>
      <c r="F89" s="167">
        <v>710615</v>
      </c>
      <c r="G89" s="167">
        <v>124860</v>
      </c>
      <c r="H89" s="167"/>
      <c r="I89" s="167"/>
      <c r="J89" s="167"/>
      <c r="K89" s="167"/>
    </row>
    <row r="90" spans="1:11" s="30" customFormat="1" ht="12.75">
      <c r="A90" s="155"/>
      <c r="B90" s="155"/>
      <c r="C90" s="155" t="s">
        <v>387</v>
      </c>
      <c r="D90" s="167">
        <v>40460</v>
      </c>
      <c r="E90" s="167">
        <v>40460</v>
      </c>
      <c r="F90" s="167"/>
      <c r="G90" s="167"/>
      <c r="H90" s="167"/>
      <c r="I90" s="167"/>
      <c r="J90" s="167"/>
      <c r="K90" s="167"/>
    </row>
    <row r="91" spans="1:11" s="30" customFormat="1" ht="12.75">
      <c r="A91" s="155"/>
      <c r="B91" s="155">
        <v>85415</v>
      </c>
      <c r="C91" s="155" t="s">
        <v>422</v>
      </c>
      <c r="D91" s="167">
        <v>26000</v>
      </c>
      <c r="E91" s="167">
        <v>26000</v>
      </c>
      <c r="F91" s="167"/>
      <c r="G91" s="167"/>
      <c r="H91" s="167"/>
      <c r="I91" s="167"/>
      <c r="J91" s="167"/>
      <c r="K91" s="167"/>
    </row>
    <row r="92" spans="1:11" s="30" customFormat="1" ht="12.75">
      <c r="A92" s="155"/>
      <c r="B92" s="155">
        <v>85446</v>
      </c>
      <c r="C92" s="155" t="s">
        <v>405</v>
      </c>
      <c r="D92" s="167">
        <v>4960</v>
      </c>
      <c r="E92" s="167">
        <v>4960</v>
      </c>
      <c r="F92" s="167"/>
      <c r="G92" s="167"/>
      <c r="H92" s="167"/>
      <c r="I92" s="167"/>
      <c r="J92" s="167"/>
      <c r="K92" s="167"/>
    </row>
    <row r="93" spans="1:11" s="30" customFormat="1" ht="12.75">
      <c r="A93" s="155"/>
      <c r="B93" s="155"/>
      <c r="C93" s="155"/>
      <c r="D93" s="167"/>
      <c r="E93" s="167"/>
      <c r="F93" s="167"/>
      <c r="G93" s="167"/>
      <c r="H93" s="167"/>
      <c r="I93" s="167"/>
      <c r="J93" s="167"/>
      <c r="K93" s="167"/>
    </row>
    <row r="94" spans="1:11" s="30" customFormat="1" ht="25.5">
      <c r="A94" s="156">
        <v>900</v>
      </c>
      <c r="B94" s="156"/>
      <c r="C94" s="156" t="s">
        <v>423</v>
      </c>
      <c r="D94" s="166">
        <v>43286311</v>
      </c>
      <c r="E94" s="166">
        <v>2917200</v>
      </c>
      <c r="F94" s="166">
        <v>13000</v>
      </c>
      <c r="G94" s="166">
        <v>3500</v>
      </c>
      <c r="H94" s="166"/>
      <c r="I94" s="166"/>
      <c r="J94" s="166"/>
      <c r="K94" s="166">
        <v>40369111</v>
      </c>
    </row>
    <row r="95" spans="1:11" s="30" customFormat="1" ht="12.75">
      <c r="A95" s="155"/>
      <c r="B95" s="155">
        <v>90001</v>
      </c>
      <c r="C95" s="155" t="s">
        <v>424</v>
      </c>
      <c r="D95" s="167">
        <v>2230000</v>
      </c>
      <c r="E95" s="167">
        <v>680000</v>
      </c>
      <c r="F95" s="167"/>
      <c r="G95" s="167"/>
      <c r="H95" s="167"/>
      <c r="I95" s="167"/>
      <c r="J95" s="167"/>
      <c r="K95" s="167">
        <v>1550000</v>
      </c>
    </row>
    <row r="96" spans="1:11" s="30" customFormat="1" ht="12.75">
      <c r="A96" s="155"/>
      <c r="B96" s="155">
        <v>90002</v>
      </c>
      <c r="C96" s="155" t="s">
        <v>425</v>
      </c>
      <c r="D96" s="167">
        <v>104200</v>
      </c>
      <c r="E96" s="167">
        <v>104200</v>
      </c>
      <c r="F96" s="167"/>
      <c r="G96" s="167"/>
      <c r="H96" s="167"/>
      <c r="I96" s="167"/>
      <c r="J96" s="167"/>
      <c r="K96" s="167"/>
    </row>
    <row r="97" spans="1:11" s="30" customFormat="1" ht="12.75">
      <c r="A97" s="155"/>
      <c r="B97" s="155">
        <v>90003</v>
      </c>
      <c r="C97" s="155" t="s">
        <v>426</v>
      </c>
      <c r="D97" s="167">
        <v>180000</v>
      </c>
      <c r="E97" s="167">
        <v>180000</v>
      </c>
      <c r="F97" s="167"/>
      <c r="G97" s="167"/>
      <c r="H97" s="167"/>
      <c r="I97" s="167"/>
      <c r="J97" s="167"/>
      <c r="K97" s="167"/>
    </row>
    <row r="98" spans="1:11" s="30" customFormat="1" ht="12.75">
      <c r="A98" s="155"/>
      <c r="B98" s="34">
        <v>90004</v>
      </c>
      <c r="C98" s="34" t="s">
        <v>427</v>
      </c>
      <c r="D98" s="167">
        <v>620000</v>
      </c>
      <c r="E98" s="167">
        <v>620000</v>
      </c>
      <c r="F98" s="167"/>
      <c r="G98" s="167"/>
      <c r="H98" s="167"/>
      <c r="I98" s="167"/>
      <c r="J98" s="167"/>
      <c r="K98" s="167"/>
    </row>
    <row r="99" spans="1:11" s="30" customFormat="1" ht="12.75">
      <c r="A99" s="155"/>
      <c r="B99" s="155">
        <v>90015</v>
      </c>
      <c r="C99" s="155" t="s">
        <v>428</v>
      </c>
      <c r="D99" s="167">
        <v>1432000</v>
      </c>
      <c r="E99" s="167">
        <v>1167000</v>
      </c>
      <c r="F99" s="167">
        <v>5000</v>
      </c>
      <c r="G99" s="167">
        <v>2000</v>
      </c>
      <c r="H99" s="167"/>
      <c r="I99" s="167"/>
      <c r="J99" s="167"/>
      <c r="K99" s="167">
        <v>265000</v>
      </c>
    </row>
    <row r="100" spans="1:11" s="30" customFormat="1" ht="12.75">
      <c r="A100" s="155"/>
      <c r="B100" s="155">
        <v>90095</v>
      </c>
      <c r="C100" s="155" t="s">
        <v>361</v>
      </c>
      <c r="D100" s="167">
        <v>38720111</v>
      </c>
      <c r="E100" s="167">
        <v>166000</v>
      </c>
      <c r="F100" s="167">
        <v>8000</v>
      </c>
      <c r="G100" s="167">
        <v>1500</v>
      </c>
      <c r="H100" s="167"/>
      <c r="I100" s="167"/>
      <c r="J100" s="167"/>
      <c r="K100" s="167">
        <v>38554111</v>
      </c>
    </row>
    <row r="101" spans="1:11" s="30" customFormat="1" ht="12.75">
      <c r="A101" s="155"/>
      <c r="B101" s="155"/>
      <c r="C101" s="155"/>
      <c r="D101" s="167"/>
      <c r="E101" s="167"/>
      <c r="F101" s="167"/>
      <c r="G101" s="167"/>
      <c r="H101" s="167"/>
      <c r="I101" s="167"/>
      <c r="J101" s="167"/>
      <c r="K101" s="167"/>
    </row>
    <row r="102" spans="1:11" s="30" customFormat="1" ht="25.5">
      <c r="A102" s="156">
        <v>921</v>
      </c>
      <c r="B102" s="156"/>
      <c r="C102" s="156" t="s">
        <v>429</v>
      </c>
      <c r="D102" s="166">
        <v>2131525</v>
      </c>
      <c r="E102" s="166">
        <v>2131525</v>
      </c>
      <c r="F102" s="166"/>
      <c r="G102" s="166"/>
      <c r="H102" s="166">
        <v>2131525</v>
      </c>
      <c r="I102" s="166"/>
      <c r="J102" s="167"/>
      <c r="K102" s="167"/>
    </row>
    <row r="103" spans="1:11" s="30" customFormat="1" ht="12.75">
      <c r="A103" s="155"/>
      <c r="B103" s="155">
        <v>92109</v>
      </c>
      <c r="C103" s="155" t="s">
        <v>430</v>
      </c>
      <c r="D103" s="167">
        <v>1000000</v>
      </c>
      <c r="E103" s="167">
        <v>1000000</v>
      </c>
      <c r="F103" s="167"/>
      <c r="G103" s="167"/>
      <c r="H103" s="167">
        <v>1000000</v>
      </c>
      <c r="I103" s="167"/>
      <c r="J103" s="167"/>
      <c r="K103" s="167"/>
    </row>
    <row r="104" spans="1:11" s="30" customFormat="1" ht="12.75">
      <c r="A104" s="155"/>
      <c r="B104" s="155">
        <v>92116</v>
      </c>
      <c r="C104" s="155" t="s">
        <v>431</v>
      </c>
      <c r="D104" s="167">
        <v>573000</v>
      </c>
      <c r="E104" s="167">
        <v>573000</v>
      </c>
      <c r="F104" s="167"/>
      <c r="G104" s="167"/>
      <c r="H104" s="167">
        <v>573000</v>
      </c>
      <c r="I104" s="167"/>
      <c r="J104" s="167"/>
      <c r="K104" s="167"/>
    </row>
    <row r="105" spans="1:11" s="30" customFormat="1" ht="12.75">
      <c r="A105" s="155"/>
      <c r="B105" s="155">
        <v>92118</v>
      </c>
      <c r="C105" s="155" t="s">
        <v>432</v>
      </c>
      <c r="D105" s="167">
        <v>530025</v>
      </c>
      <c r="E105" s="167">
        <v>530025</v>
      </c>
      <c r="F105" s="167"/>
      <c r="G105" s="167"/>
      <c r="H105" s="167">
        <v>530025</v>
      </c>
      <c r="I105" s="167"/>
      <c r="J105" s="167"/>
      <c r="K105" s="167"/>
    </row>
    <row r="106" spans="1:11" s="30" customFormat="1" ht="12.75">
      <c r="A106" s="155"/>
      <c r="B106" s="155">
        <v>92195</v>
      </c>
      <c r="C106" s="155" t="s">
        <v>361</v>
      </c>
      <c r="D106" s="167">
        <v>28500</v>
      </c>
      <c r="E106" s="167">
        <v>28500</v>
      </c>
      <c r="F106" s="167"/>
      <c r="G106" s="167"/>
      <c r="H106" s="167">
        <v>28500</v>
      </c>
      <c r="I106" s="167"/>
      <c r="J106" s="167"/>
      <c r="K106" s="167"/>
    </row>
    <row r="107" spans="1:11" s="30" customFormat="1" ht="12.75">
      <c r="A107" s="155"/>
      <c r="B107" s="155"/>
      <c r="C107" s="155"/>
      <c r="D107" s="167"/>
      <c r="E107" s="167"/>
      <c r="F107" s="167"/>
      <c r="G107" s="167"/>
      <c r="H107" s="167"/>
      <c r="I107" s="167"/>
      <c r="J107" s="167"/>
      <c r="K107" s="167"/>
    </row>
    <row r="108" spans="1:11" s="30" customFormat="1" ht="12.75">
      <c r="A108" s="156">
        <v>926</v>
      </c>
      <c r="B108" s="156"/>
      <c r="C108" s="156" t="s">
        <v>433</v>
      </c>
      <c r="D108" s="166">
        <v>1273848</v>
      </c>
      <c r="E108" s="166">
        <v>1273848</v>
      </c>
      <c r="F108" s="166"/>
      <c r="G108" s="166"/>
      <c r="H108" s="166">
        <v>1273848</v>
      </c>
      <c r="I108" s="166"/>
      <c r="J108" s="166"/>
      <c r="K108" s="166"/>
    </row>
    <row r="109" spans="1:11" s="30" customFormat="1" ht="12.75">
      <c r="A109" s="155"/>
      <c r="B109" s="155">
        <v>92604</v>
      </c>
      <c r="C109" s="155" t="s">
        <v>434</v>
      </c>
      <c r="D109" s="167">
        <v>952572</v>
      </c>
      <c r="E109" s="167">
        <v>952572</v>
      </c>
      <c r="F109" s="167"/>
      <c r="G109" s="167"/>
      <c r="H109" s="167">
        <v>952572</v>
      </c>
      <c r="I109" s="167"/>
      <c r="J109" s="167"/>
      <c r="K109" s="167"/>
    </row>
    <row r="110" spans="1:11" s="30" customFormat="1" ht="12.75">
      <c r="A110" s="155"/>
      <c r="B110" s="155">
        <v>92605</v>
      </c>
      <c r="C110" s="155" t="s">
        <v>435</v>
      </c>
      <c r="D110" s="167">
        <v>181276</v>
      </c>
      <c r="E110" s="167">
        <v>181276</v>
      </c>
      <c r="F110" s="167"/>
      <c r="G110" s="167"/>
      <c r="H110" s="167">
        <v>181276</v>
      </c>
      <c r="I110" s="167"/>
      <c r="J110" s="167"/>
      <c r="K110" s="167"/>
    </row>
    <row r="111" spans="1:11" s="30" customFormat="1" ht="12.75">
      <c r="A111" s="155"/>
      <c r="B111" s="155">
        <v>92695</v>
      </c>
      <c r="C111" s="155" t="s">
        <v>361</v>
      </c>
      <c r="D111" s="167">
        <v>140000</v>
      </c>
      <c r="E111" s="167">
        <v>140000</v>
      </c>
      <c r="F111" s="167"/>
      <c r="G111" s="167"/>
      <c r="H111" s="167">
        <v>140000</v>
      </c>
      <c r="I111" s="167"/>
      <c r="J111" s="167"/>
      <c r="K111" s="167"/>
    </row>
    <row r="112" spans="1:11" s="30" customFormat="1" ht="12.75">
      <c r="A112" s="155"/>
      <c r="B112" s="155"/>
      <c r="C112" s="155"/>
      <c r="D112" s="167"/>
      <c r="E112" s="167"/>
      <c r="F112" s="167"/>
      <c r="G112" s="167"/>
      <c r="H112" s="167"/>
      <c r="I112" s="167"/>
      <c r="J112" s="167"/>
      <c r="K112" s="167"/>
    </row>
    <row r="113" spans="1:11" s="30" customFormat="1" ht="12.75">
      <c r="A113" s="34"/>
      <c r="B113" s="34"/>
      <c r="C113" s="34"/>
      <c r="D113" s="168"/>
      <c r="E113" s="168"/>
      <c r="F113" s="168"/>
      <c r="G113" s="168"/>
      <c r="H113" s="168"/>
      <c r="I113" s="168"/>
      <c r="J113" s="168"/>
      <c r="K113" s="168"/>
    </row>
    <row r="114" spans="1:11" s="35" customFormat="1" ht="24.75" customHeight="1">
      <c r="A114" s="260" t="s">
        <v>30</v>
      </c>
      <c r="B114" s="261"/>
      <c r="C114" s="262"/>
      <c r="D114" s="169">
        <v>139441149</v>
      </c>
      <c r="E114" s="169">
        <v>87466038</v>
      </c>
      <c r="F114" s="169">
        <v>26454078</v>
      </c>
      <c r="G114" s="169">
        <v>5232869</v>
      </c>
      <c r="H114" s="169">
        <v>9464563</v>
      </c>
      <c r="I114" s="169">
        <v>500000</v>
      </c>
      <c r="J114" s="169">
        <v>762959</v>
      </c>
      <c r="K114" s="169">
        <v>51975111</v>
      </c>
    </row>
    <row r="115" spans="4:11" ht="12.75">
      <c r="D115" s="170"/>
      <c r="E115" s="170"/>
      <c r="F115" s="170"/>
      <c r="G115" s="170"/>
      <c r="H115" s="170"/>
      <c r="I115" s="170"/>
      <c r="J115" s="170"/>
      <c r="K115" s="170"/>
    </row>
    <row r="116" spans="4:11" ht="12.75">
      <c r="D116" s="170"/>
      <c r="E116" s="170"/>
      <c r="F116" s="170"/>
      <c r="G116" s="170"/>
      <c r="H116" s="170"/>
      <c r="I116" s="170"/>
      <c r="J116" s="170"/>
      <c r="K116" s="170"/>
    </row>
    <row r="117" spans="4:11" ht="12.75">
      <c r="D117" s="170"/>
      <c r="E117" s="170"/>
      <c r="F117" s="170"/>
      <c r="G117" s="170"/>
      <c r="H117" s="170"/>
      <c r="I117" s="170"/>
      <c r="J117" s="170"/>
      <c r="K117" s="170"/>
    </row>
    <row r="118" spans="4:11" ht="12.75">
      <c r="D118" s="170"/>
      <c r="E118" s="170"/>
      <c r="F118" s="170"/>
      <c r="G118" s="170"/>
      <c r="H118" s="170"/>
      <c r="I118" s="170"/>
      <c r="J118" s="170"/>
      <c r="K118" s="170"/>
    </row>
    <row r="119" spans="4:11" ht="12.75">
      <c r="D119" s="170"/>
      <c r="E119" s="170"/>
      <c r="F119" s="170"/>
      <c r="G119" s="170"/>
      <c r="H119" s="170"/>
      <c r="I119" s="170"/>
      <c r="J119" s="170"/>
      <c r="K119" s="170"/>
    </row>
    <row r="120" spans="4:11" ht="12.75">
      <c r="D120" s="170"/>
      <c r="E120" s="170"/>
      <c r="F120" s="170"/>
      <c r="G120" s="170"/>
      <c r="H120" s="170"/>
      <c r="I120" s="170"/>
      <c r="J120" s="170"/>
      <c r="K120" s="170"/>
    </row>
    <row r="121" spans="4:11" ht="12.75">
      <c r="D121" s="170"/>
      <c r="E121" s="170"/>
      <c r="F121" s="170"/>
      <c r="G121" s="170"/>
      <c r="H121" s="170"/>
      <c r="I121" s="170"/>
      <c r="J121" s="170"/>
      <c r="K121" s="170"/>
    </row>
    <row r="122" spans="4:11" ht="12.75">
      <c r="D122" s="170"/>
      <c r="E122" s="170"/>
      <c r="F122" s="170"/>
      <c r="G122" s="170"/>
      <c r="H122" s="170"/>
      <c r="I122" s="170"/>
      <c r="J122" s="170"/>
      <c r="K122" s="170"/>
    </row>
    <row r="123" spans="4:11" ht="12.75">
      <c r="D123" s="170"/>
      <c r="E123" s="170"/>
      <c r="F123" s="170"/>
      <c r="G123" s="170"/>
      <c r="H123" s="170"/>
      <c r="I123" s="170"/>
      <c r="J123" s="170"/>
      <c r="K123" s="170"/>
    </row>
    <row r="124" spans="4:11" ht="12.75">
      <c r="D124" s="170"/>
      <c r="E124" s="170"/>
      <c r="F124" s="170"/>
      <c r="G124" s="170"/>
      <c r="H124" s="170"/>
      <c r="I124" s="170"/>
      <c r="J124" s="170"/>
      <c r="K124" s="170"/>
    </row>
    <row r="125" spans="4:11" ht="12.75">
      <c r="D125" s="170"/>
      <c r="E125" s="170"/>
      <c r="F125" s="170"/>
      <c r="G125" s="170"/>
      <c r="H125" s="170"/>
      <c r="I125" s="170"/>
      <c r="J125" s="170"/>
      <c r="K125" s="170"/>
    </row>
    <row r="126" spans="4:11" ht="12.75">
      <c r="D126" s="170"/>
      <c r="E126" s="170"/>
      <c r="F126" s="170"/>
      <c r="G126" s="170"/>
      <c r="H126" s="170"/>
      <c r="I126" s="170"/>
      <c r="J126" s="170"/>
      <c r="K126" s="170"/>
    </row>
    <row r="127" spans="4:11" ht="12.75">
      <c r="D127" s="170"/>
      <c r="E127" s="170"/>
      <c r="F127" s="170"/>
      <c r="G127" s="170"/>
      <c r="H127" s="170"/>
      <c r="I127" s="170"/>
      <c r="J127" s="170"/>
      <c r="K127" s="170"/>
    </row>
    <row r="128" spans="4:11" ht="12.75">
      <c r="D128" s="170"/>
      <c r="E128" s="170"/>
      <c r="F128" s="170"/>
      <c r="G128" s="170"/>
      <c r="H128" s="170"/>
      <c r="I128" s="170"/>
      <c r="J128" s="170"/>
      <c r="K128" s="170"/>
    </row>
    <row r="129" spans="4:11" ht="12.75">
      <c r="D129" s="170"/>
      <c r="E129" s="170"/>
      <c r="F129" s="170"/>
      <c r="G129" s="170"/>
      <c r="H129" s="170"/>
      <c r="I129" s="170"/>
      <c r="J129" s="170"/>
      <c r="K129" s="170"/>
    </row>
  </sheetData>
  <sheetProtection/>
  <mergeCells count="10">
    <mergeCell ref="A114:C114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tabSelected="1" workbookViewId="0" topLeftCell="A1">
      <selection activeCell="F28" sqref="F28"/>
    </sheetView>
  </sheetViews>
  <sheetFormatPr defaultColWidth="9.00390625" defaultRowHeight="12.75"/>
  <cols>
    <col min="1" max="1" width="4.00390625" style="129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310" t="s">
        <v>102</v>
      </c>
      <c r="B1" s="310" t="s">
        <v>67</v>
      </c>
      <c r="C1" s="311"/>
      <c r="D1" s="312"/>
      <c r="E1" s="313" t="s">
        <v>151</v>
      </c>
      <c r="F1" s="311"/>
      <c r="G1" s="311"/>
      <c r="H1" s="311"/>
      <c r="I1" s="312"/>
    </row>
    <row r="2" spans="1:9" ht="12.75">
      <c r="A2" s="310"/>
      <c r="B2" s="310"/>
      <c r="C2" s="108" t="s">
        <v>152</v>
      </c>
      <c r="D2" s="108" t="s">
        <v>153</v>
      </c>
      <c r="E2" s="108" t="s">
        <v>154</v>
      </c>
      <c r="F2" s="108" t="s">
        <v>17</v>
      </c>
      <c r="G2" s="108" t="s">
        <v>59</v>
      </c>
      <c r="H2" s="108" t="s">
        <v>474</v>
      </c>
      <c r="I2" s="108" t="s">
        <v>475</v>
      </c>
    </row>
    <row r="3" spans="1:9" ht="12.75">
      <c r="A3" s="109">
        <v>1</v>
      </c>
      <c r="B3" s="109">
        <v>2</v>
      </c>
      <c r="C3" s="109">
        <v>4</v>
      </c>
      <c r="D3" s="109">
        <v>5</v>
      </c>
      <c r="E3" s="109">
        <v>6</v>
      </c>
      <c r="F3" s="109">
        <v>7</v>
      </c>
      <c r="G3" s="109">
        <v>8</v>
      </c>
      <c r="H3" s="109">
        <v>9</v>
      </c>
      <c r="I3" s="109">
        <v>10</v>
      </c>
    </row>
    <row r="4" spans="1:9" s="41" customFormat="1" ht="12.75">
      <c r="A4" s="110">
        <v>1</v>
      </c>
      <c r="B4" s="111" t="s">
        <v>155</v>
      </c>
      <c r="C4" s="112">
        <f aca="true" t="shared" si="0" ref="C4:I4">C6+C11</f>
        <v>84370448</v>
      </c>
      <c r="D4" s="239">
        <f t="shared" si="0"/>
        <v>88977347</v>
      </c>
      <c r="E4" s="244">
        <f t="shared" si="0"/>
        <v>118940887</v>
      </c>
      <c r="F4" s="112">
        <f>F6+F11</f>
        <v>127226554</v>
      </c>
      <c r="G4" s="112">
        <f t="shared" si="0"/>
        <v>125873657</v>
      </c>
      <c r="H4" s="112">
        <f t="shared" si="0"/>
        <v>134200143</v>
      </c>
      <c r="I4" s="112">
        <f t="shared" si="0"/>
        <v>136084606</v>
      </c>
    </row>
    <row r="5" spans="1:9" ht="12.75">
      <c r="A5" s="113"/>
      <c r="B5" s="114" t="s">
        <v>156</v>
      </c>
      <c r="C5" s="115"/>
      <c r="D5" s="240"/>
      <c r="E5" s="240"/>
      <c r="F5" s="115"/>
      <c r="G5" s="115"/>
      <c r="H5" s="115"/>
      <c r="I5" s="115"/>
    </row>
    <row r="6" spans="1:9" s="120" customFormat="1" ht="12.75">
      <c r="A6" s="117">
        <v>2</v>
      </c>
      <c r="B6" s="118" t="s">
        <v>157</v>
      </c>
      <c r="C6" s="119">
        <f aca="true" t="shared" si="1" ref="C6:I6">SUM(C8:C10)</f>
        <v>84370448</v>
      </c>
      <c r="D6" s="241">
        <f t="shared" si="1"/>
        <v>87223223</v>
      </c>
      <c r="E6" s="241">
        <f t="shared" si="1"/>
        <v>84969051</v>
      </c>
      <c r="F6" s="119">
        <f t="shared" si="1"/>
        <v>91645419</v>
      </c>
      <c r="G6" s="119">
        <f t="shared" si="1"/>
        <v>95873657</v>
      </c>
      <c r="H6" s="119">
        <f t="shared" si="1"/>
        <v>101700143</v>
      </c>
      <c r="I6" s="119">
        <f t="shared" si="1"/>
        <v>102084606</v>
      </c>
    </row>
    <row r="7" spans="1:9" ht="12.75">
      <c r="A7" s="113"/>
      <c r="B7" s="114" t="s">
        <v>156</v>
      </c>
      <c r="C7" s="115"/>
      <c r="D7" s="240"/>
      <c r="E7" s="240"/>
      <c r="F7" s="115"/>
      <c r="G7" s="115"/>
      <c r="H7" s="115"/>
      <c r="I7" s="115"/>
    </row>
    <row r="8" spans="1:9" ht="14.25">
      <c r="A8" s="113">
        <v>3</v>
      </c>
      <c r="B8" s="121" t="s">
        <v>206</v>
      </c>
      <c r="C8" s="122">
        <v>52293180</v>
      </c>
      <c r="D8" s="242">
        <v>51844475</v>
      </c>
      <c r="E8" s="242">
        <v>49718156</v>
      </c>
      <c r="F8" s="122">
        <v>53993745</v>
      </c>
      <c r="G8" s="122">
        <v>57173657</v>
      </c>
      <c r="H8" s="122">
        <v>62700143</v>
      </c>
      <c r="I8" s="122">
        <v>62384606</v>
      </c>
    </row>
    <row r="9" spans="1:9" ht="12.75">
      <c r="A9" s="113">
        <v>4</v>
      </c>
      <c r="B9" s="121" t="s">
        <v>158</v>
      </c>
      <c r="C9" s="122">
        <v>19463642</v>
      </c>
      <c r="D9" s="242">
        <v>15932420</v>
      </c>
      <c r="E9" s="242">
        <v>18930323</v>
      </c>
      <c r="F9" s="122">
        <v>21961673</v>
      </c>
      <c r="G9" s="122">
        <v>22500000</v>
      </c>
      <c r="H9" s="122">
        <v>22000000</v>
      </c>
      <c r="I9" s="122">
        <v>22500000</v>
      </c>
    </row>
    <row r="10" spans="1:9" ht="12.75">
      <c r="A10" s="113">
        <v>5</v>
      </c>
      <c r="B10" s="121" t="s">
        <v>159</v>
      </c>
      <c r="C10" s="122">
        <v>12613626</v>
      </c>
      <c r="D10" s="242">
        <v>19446328</v>
      </c>
      <c r="E10" s="242">
        <v>16320572</v>
      </c>
      <c r="F10" s="122">
        <v>15690001</v>
      </c>
      <c r="G10" s="122">
        <v>16200000</v>
      </c>
      <c r="H10" s="122">
        <v>17000000</v>
      </c>
      <c r="I10" s="122">
        <v>17200000</v>
      </c>
    </row>
    <row r="11" spans="1:9" s="120" customFormat="1" ht="12.75">
      <c r="A11" s="117">
        <v>6</v>
      </c>
      <c r="B11" s="118" t="s">
        <v>160</v>
      </c>
      <c r="C11" s="124">
        <v>1E-38</v>
      </c>
      <c r="D11" s="243">
        <v>1754124</v>
      </c>
      <c r="E11" s="243">
        <v>33971836</v>
      </c>
      <c r="F11" s="245">
        <f>SUM(F13:F14)</f>
        <v>35581135</v>
      </c>
      <c r="G11" s="124">
        <f>SUM(G13:G14)</f>
        <v>30000000</v>
      </c>
      <c r="H11" s="124">
        <f>SUM(H13:H14)</f>
        <v>32500000</v>
      </c>
      <c r="I11" s="124">
        <f>SUM(I13:I14)</f>
        <v>34000000</v>
      </c>
    </row>
    <row r="12" spans="1:9" ht="12.75">
      <c r="A12" s="113"/>
      <c r="B12" s="114" t="s">
        <v>161</v>
      </c>
      <c r="C12" s="122"/>
      <c r="D12" s="242"/>
      <c r="E12" s="242"/>
      <c r="F12" s="122"/>
      <c r="G12" s="122"/>
      <c r="H12" s="122"/>
      <c r="I12" s="122"/>
    </row>
    <row r="13" spans="1:9" ht="12.75">
      <c r="A13" s="113">
        <v>7</v>
      </c>
      <c r="B13" s="121" t="s">
        <v>162</v>
      </c>
      <c r="C13" s="122"/>
      <c r="D13" s="242">
        <v>1754124</v>
      </c>
      <c r="E13" s="242">
        <v>5000000</v>
      </c>
      <c r="F13" s="122">
        <v>10510000</v>
      </c>
      <c r="G13" s="122">
        <v>5000000</v>
      </c>
      <c r="H13" s="122">
        <v>6500000</v>
      </c>
      <c r="I13" s="122">
        <v>7000000</v>
      </c>
    </row>
    <row r="14" spans="1:9" ht="12.75">
      <c r="A14" s="113">
        <v>8</v>
      </c>
      <c r="B14" s="121" t="s">
        <v>163</v>
      </c>
      <c r="C14" s="122"/>
      <c r="D14" s="242"/>
      <c r="E14" s="242">
        <v>28971836</v>
      </c>
      <c r="F14" s="122">
        <v>25071135</v>
      </c>
      <c r="G14" s="122">
        <v>25000000</v>
      </c>
      <c r="H14" s="122">
        <v>26000000</v>
      </c>
      <c r="I14" s="122">
        <v>27000000</v>
      </c>
    </row>
    <row r="15" spans="1:9" s="41" customFormat="1" ht="12.75">
      <c r="A15" s="110">
        <v>9</v>
      </c>
      <c r="B15" s="111" t="s">
        <v>164</v>
      </c>
      <c r="C15" s="112">
        <f aca="true" t="shared" si="2" ref="C15:H15">C17+C21</f>
        <v>85380542</v>
      </c>
      <c r="D15" s="239">
        <f t="shared" si="2"/>
        <v>89862469</v>
      </c>
      <c r="E15" s="244">
        <f t="shared" si="2"/>
        <v>139441149</v>
      </c>
      <c r="F15" s="112">
        <f t="shared" si="2"/>
        <v>160388960</v>
      </c>
      <c r="G15" s="112">
        <f t="shared" si="2"/>
        <v>130000000</v>
      </c>
      <c r="H15" s="112">
        <f t="shared" si="2"/>
        <v>130000000</v>
      </c>
      <c r="I15" s="112">
        <f>SUM(I17+I21)</f>
        <v>132000000</v>
      </c>
    </row>
    <row r="16" spans="1:9" ht="12.75">
      <c r="A16" s="113"/>
      <c r="B16" s="114" t="s">
        <v>156</v>
      </c>
      <c r="C16" s="115"/>
      <c r="D16" s="240"/>
      <c r="E16" s="240"/>
      <c r="F16" s="115"/>
      <c r="G16" s="115"/>
      <c r="H16" s="115"/>
      <c r="I16" s="115"/>
    </row>
    <row r="17" spans="1:9" s="120" customFormat="1" ht="12.75">
      <c r="A17" s="117">
        <v>10</v>
      </c>
      <c r="B17" s="118" t="s">
        <v>165</v>
      </c>
      <c r="C17" s="124">
        <v>74869277</v>
      </c>
      <c r="D17" s="243">
        <v>77358075</v>
      </c>
      <c r="E17" s="243">
        <v>87098038</v>
      </c>
      <c r="F17" s="124">
        <v>99300908</v>
      </c>
      <c r="G17" s="124">
        <v>90000000</v>
      </c>
      <c r="H17" s="124">
        <v>92000000</v>
      </c>
      <c r="I17" s="124">
        <v>95000000</v>
      </c>
    </row>
    <row r="18" spans="1:9" ht="12.75">
      <c r="A18" s="113"/>
      <c r="B18" s="114" t="s">
        <v>161</v>
      </c>
      <c r="C18" s="122"/>
      <c r="D18" s="242"/>
      <c r="E18" s="242"/>
      <c r="F18" s="122"/>
      <c r="G18" s="122"/>
      <c r="H18" s="122"/>
      <c r="I18" s="122"/>
    </row>
    <row r="19" spans="1:9" ht="12.75">
      <c r="A19" s="113">
        <v>11</v>
      </c>
      <c r="B19" s="121" t="s">
        <v>166</v>
      </c>
      <c r="C19" s="122">
        <v>213882</v>
      </c>
      <c r="D19" s="242">
        <v>351984</v>
      </c>
      <c r="E19" s="242">
        <v>500000</v>
      </c>
      <c r="F19" s="122">
        <v>650000</v>
      </c>
      <c r="G19" s="122">
        <v>500000</v>
      </c>
      <c r="H19" s="122">
        <v>450000</v>
      </c>
      <c r="I19" s="122">
        <v>450000</v>
      </c>
    </row>
    <row r="20" spans="1:9" ht="12.75">
      <c r="A20" s="113">
        <v>12</v>
      </c>
      <c r="B20" s="121" t="s">
        <v>167</v>
      </c>
      <c r="C20" s="122"/>
      <c r="D20" s="242"/>
      <c r="E20" s="242">
        <v>762959</v>
      </c>
      <c r="F20" s="122">
        <v>2577000</v>
      </c>
      <c r="G20" s="122">
        <v>2032678</v>
      </c>
      <c r="H20" s="122">
        <v>809680</v>
      </c>
      <c r="I20" s="122">
        <v>767850</v>
      </c>
    </row>
    <row r="21" spans="1:9" s="120" customFormat="1" ht="12.75">
      <c r="A21" s="117">
        <v>13</v>
      </c>
      <c r="B21" s="118" t="s">
        <v>168</v>
      </c>
      <c r="C21" s="124">
        <v>10511265</v>
      </c>
      <c r="D21" s="243">
        <v>12504394</v>
      </c>
      <c r="E21" s="243">
        <v>52343111</v>
      </c>
      <c r="F21" s="124">
        <v>61088052</v>
      </c>
      <c r="G21" s="124">
        <v>40000000</v>
      </c>
      <c r="H21" s="124">
        <v>38000000</v>
      </c>
      <c r="I21" s="124">
        <v>37000000</v>
      </c>
    </row>
    <row r="22" spans="1:9" ht="12.75">
      <c r="A22" s="113">
        <v>14</v>
      </c>
      <c r="B22" s="125" t="s">
        <v>169</v>
      </c>
      <c r="C22" s="115">
        <f aca="true" t="shared" si="3" ref="C22:I22">C4-C15</f>
        <v>-1010094</v>
      </c>
      <c r="D22" s="240">
        <f t="shared" si="3"/>
        <v>-885122</v>
      </c>
      <c r="E22" s="255">
        <f t="shared" si="3"/>
        <v>-20500262</v>
      </c>
      <c r="F22" s="115">
        <f t="shared" si="3"/>
        <v>-33162406</v>
      </c>
      <c r="G22" s="115">
        <f t="shared" si="3"/>
        <v>-4126343</v>
      </c>
      <c r="H22" s="115">
        <f t="shared" si="3"/>
        <v>4200143</v>
      </c>
      <c r="I22" s="115">
        <f t="shared" si="3"/>
        <v>4084606</v>
      </c>
    </row>
    <row r="23" spans="1:9" ht="12.75">
      <c r="A23" s="113">
        <v>15</v>
      </c>
      <c r="B23" s="125" t="s">
        <v>170</v>
      </c>
      <c r="C23" s="115">
        <f aca="true" t="shared" si="4" ref="C23:I23">C24-C40</f>
        <v>6203793</v>
      </c>
      <c r="D23" s="240">
        <f t="shared" si="4"/>
        <v>3176699</v>
      </c>
      <c r="E23" s="240">
        <f t="shared" si="4"/>
        <v>5794000</v>
      </c>
      <c r="F23" s="115">
        <f t="shared" si="4"/>
        <v>33162406</v>
      </c>
      <c r="G23" s="115">
        <f>G24-G40</f>
        <v>0</v>
      </c>
      <c r="H23" s="115">
        <f t="shared" si="4"/>
        <v>-4200143</v>
      </c>
      <c r="I23" s="115">
        <f t="shared" si="4"/>
        <v>-4084606</v>
      </c>
    </row>
    <row r="24" spans="1:9" ht="14.25">
      <c r="A24" s="113">
        <v>16</v>
      </c>
      <c r="B24" s="125" t="s">
        <v>207</v>
      </c>
      <c r="C24" s="115">
        <f aca="true" t="shared" si="5" ref="C24:I24">C26+C29+C30+C31+C34+C37+C38+C39</f>
        <v>10011793</v>
      </c>
      <c r="D24" s="240">
        <f t="shared" si="5"/>
        <v>9013699</v>
      </c>
      <c r="E24" s="240">
        <f t="shared" si="5"/>
        <v>11920000</v>
      </c>
      <c r="F24" s="115">
        <f t="shared" si="5"/>
        <v>36356906</v>
      </c>
      <c r="G24" s="115">
        <f t="shared" si="5"/>
        <v>4246343</v>
      </c>
      <c r="H24" s="115">
        <f t="shared" si="5"/>
        <v>120000</v>
      </c>
      <c r="I24" s="115">
        <f t="shared" si="5"/>
        <v>110000</v>
      </c>
    </row>
    <row r="25" spans="1:9" ht="12.75">
      <c r="A25" s="113"/>
      <c r="B25" s="114" t="s">
        <v>156</v>
      </c>
      <c r="C25" s="115"/>
      <c r="D25" s="240"/>
      <c r="E25" s="240"/>
      <c r="F25" s="115"/>
      <c r="G25" s="115"/>
      <c r="H25" s="115"/>
      <c r="I25" s="115"/>
    </row>
    <row r="26" spans="1:9" ht="12.75" customHeight="1">
      <c r="A26" s="113">
        <v>17</v>
      </c>
      <c r="B26" s="114" t="s">
        <v>171</v>
      </c>
      <c r="C26" s="122">
        <v>7100000</v>
      </c>
      <c r="D26" s="242">
        <v>3600000</v>
      </c>
      <c r="E26" s="242">
        <v>9000000</v>
      </c>
      <c r="F26" s="122"/>
      <c r="G26" s="122">
        <v>4126343</v>
      </c>
      <c r="H26" s="122"/>
      <c r="I26" s="122">
        <v>0</v>
      </c>
    </row>
    <row r="27" spans="1:9" ht="12.75" customHeight="1">
      <c r="A27" s="113"/>
      <c r="B27" s="114" t="s">
        <v>5</v>
      </c>
      <c r="C27" s="122"/>
      <c r="D27" s="242"/>
      <c r="E27" s="242"/>
      <c r="F27" s="122"/>
      <c r="G27" s="122"/>
      <c r="H27" s="122"/>
      <c r="I27" s="122"/>
    </row>
    <row r="28" spans="1:9" ht="43.5" customHeight="1">
      <c r="A28" s="113">
        <v>18</v>
      </c>
      <c r="B28" s="114" t="s">
        <v>172</v>
      </c>
      <c r="C28" s="122"/>
      <c r="D28" s="242"/>
      <c r="E28" s="242"/>
      <c r="F28" s="122"/>
      <c r="G28" s="122"/>
      <c r="H28" s="122"/>
      <c r="I28" s="122"/>
    </row>
    <row r="29" spans="1:9" ht="12.75">
      <c r="A29" s="113">
        <v>19</v>
      </c>
      <c r="B29" s="114" t="s">
        <v>173</v>
      </c>
      <c r="C29" s="122"/>
      <c r="D29" s="242">
        <v>30000</v>
      </c>
      <c r="E29" s="242">
        <v>120000</v>
      </c>
      <c r="F29" s="122">
        <v>120000</v>
      </c>
      <c r="G29" s="122">
        <v>120000</v>
      </c>
      <c r="H29" s="122">
        <v>120000</v>
      </c>
      <c r="I29" s="122">
        <v>110000</v>
      </c>
    </row>
    <row r="30" spans="1:9" ht="12.75">
      <c r="A30" s="113">
        <v>20</v>
      </c>
      <c r="B30" s="114" t="s">
        <v>174</v>
      </c>
      <c r="C30" s="122"/>
      <c r="D30" s="242"/>
      <c r="E30" s="242"/>
      <c r="F30" s="122"/>
      <c r="G30" s="122"/>
      <c r="H30" s="122"/>
      <c r="I30" s="122"/>
    </row>
    <row r="31" spans="1:9" ht="12.75">
      <c r="A31" s="113">
        <v>21</v>
      </c>
      <c r="B31" s="114" t="s">
        <v>175</v>
      </c>
      <c r="C31" s="122"/>
      <c r="D31" s="242"/>
      <c r="E31" s="242"/>
      <c r="F31" s="122"/>
      <c r="G31" s="122"/>
      <c r="H31" s="122"/>
      <c r="I31" s="122"/>
    </row>
    <row r="32" spans="1:9" ht="12.75">
      <c r="A32" s="113"/>
      <c r="B32" s="114" t="s">
        <v>5</v>
      </c>
      <c r="C32" s="122"/>
      <c r="D32" s="242"/>
      <c r="E32" s="242"/>
      <c r="F32" s="122"/>
      <c r="G32" s="122"/>
      <c r="H32" s="122"/>
      <c r="I32" s="122"/>
    </row>
    <row r="33" spans="1:9" ht="40.5" customHeight="1">
      <c r="A33" s="113">
        <v>22</v>
      </c>
      <c r="B33" s="114" t="s">
        <v>172</v>
      </c>
      <c r="C33" s="122"/>
      <c r="D33" s="242"/>
      <c r="E33" s="242"/>
      <c r="F33" s="122"/>
      <c r="G33" s="122"/>
      <c r="H33" s="122"/>
      <c r="I33" s="122"/>
    </row>
    <row r="34" spans="1:9" ht="25.5">
      <c r="A34" s="113">
        <v>23</v>
      </c>
      <c r="B34" s="114" t="s">
        <v>176</v>
      </c>
      <c r="C34" s="122"/>
      <c r="D34" s="242"/>
      <c r="E34" s="242"/>
      <c r="F34" s="122">
        <v>36236906</v>
      </c>
      <c r="G34" s="122"/>
      <c r="H34" s="122"/>
      <c r="I34" s="122"/>
    </row>
    <row r="35" spans="1:9" ht="12.75">
      <c r="A35" s="113"/>
      <c r="B35" s="114" t="s">
        <v>5</v>
      </c>
      <c r="C35" s="122"/>
      <c r="D35" s="242"/>
      <c r="E35" s="242"/>
      <c r="F35" s="122"/>
      <c r="G35" s="122"/>
      <c r="H35" s="122"/>
      <c r="I35" s="122"/>
    </row>
    <row r="36" spans="1:9" ht="51">
      <c r="A36" s="113">
        <v>24</v>
      </c>
      <c r="B36" s="114" t="s">
        <v>172</v>
      </c>
      <c r="C36" s="122"/>
      <c r="D36" s="242"/>
      <c r="E36" s="242"/>
      <c r="F36" s="122">
        <v>24541273</v>
      </c>
      <c r="G36" s="122"/>
      <c r="H36" s="122"/>
      <c r="I36" s="122"/>
    </row>
    <row r="37" spans="1:9" ht="12.75">
      <c r="A37" s="113">
        <v>25</v>
      </c>
      <c r="B37" s="126" t="s">
        <v>177</v>
      </c>
      <c r="C37" s="122"/>
      <c r="D37" s="242"/>
      <c r="E37" s="242"/>
      <c r="F37" s="122"/>
      <c r="G37" s="122"/>
      <c r="H37" s="122"/>
      <c r="I37" s="122"/>
    </row>
    <row r="38" spans="1:9" ht="12.75">
      <c r="A38" s="113">
        <v>26</v>
      </c>
      <c r="B38" s="114" t="s">
        <v>178</v>
      </c>
      <c r="C38" s="122">
        <v>2911793</v>
      </c>
      <c r="D38" s="242">
        <v>5383699</v>
      </c>
      <c r="E38" s="242">
        <v>2800000</v>
      </c>
      <c r="F38" s="122"/>
      <c r="G38" s="122"/>
      <c r="H38" s="122"/>
      <c r="I38" s="122"/>
    </row>
    <row r="39" spans="1:9" ht="12.75">
      <c r="A39" s="113">
        <v>27</v>
      </c>
      <c r="B39" s="114" t="s">
        <v>179</v>
      </c>
      <c r="C39" s="122"/>
      <c r="D39" s="242"/>
      <c r="E39" s="242"/>
      <c r="F39" s="122"/>
      <c r="G39" s="122"/>
      <c r="H39" s="122"/>
      <c r="I39" s="122"/>
    </row>
    <row r="40" spans="1:9" ht="14.25">
      <c r="A40" s="113">
        <v>28</v>
      </c>
      <c r="B40" s="125" t="s">
        <v>208</v>
      </c>
      <c r="C40" s="115">
        <f aca="true" t="shared" si="6" ref="C40:I40">C42+C45+C46+C47+C50+C53</f>
        <v>3808000</v>
      </c>
      <c r="D40" s="240">
        <f t="shared" si="6"/>
        <v>5837000</v>
      </c>
      <c r="E40" s="240">
        <f t="shared" si="6"/>
        <v>6126000</v>
      </c>
      <c r="F40" s="115">
        <f t="shared" si="6"/>
        <v>3194500</v>
      </c>
      <c r="G40" s="115">
        <f t="shared" si="6"/>
        <v>4246343</v>
      </c>
      <c r="H40" s="115">
        <f t="shared" si="6"/>
        <v>4320143</v>
      </c>
      <c r="I40" s="115">
        <f t="shared" si="6"/>
        <v>4194606</v>
      </c>
    </row>
    <row r="41" spans="1:9" ht="12.75">
      <c r="A41" s="113"/>
      <c r="B41" s="114" t="s">
        <v>156</v>
      </c>
      <c r="C41" s="115"/>
      <c r="D41" s="240"/>
      <c r="E41" s="240"/>
      <c r="F41" s="115"/>
      <c r="G41" s="115"/>
      <c r="H41" s="115"/>
      <c r="I41" s="115"/>
    </row>
    <row r="42" spans="1:9" ht="12.75">
      <c r="A42" s="113">
        <v>29</v>
      </c>
      <c r="B42" s="114" t="s">
        <v>180</v>
      </c>
      <c r="C42" s="122">
        <v>3808000</v>
      </c>
      <c r="D42" s="242">
        <v>5217000</v>
      </c>
      <c r="E42" s="242">
        <v>6126000</v>
      </c>
      <c r="F42" s="122">
        <v>3194500</v>
      </c>
      <c r="G42" s="122">
        <v>4246343</v>
      </c>
      <c r="H42" s="122">
        <v>2320143</v>
      </c>
      <c r="I42" s="122">
        <v>2194606</v>
      </c>
    </row>
    <row r="43" spans="1:9" ht="12.75">
      <c r="A43" s="113"/>
      <c r="B43" s="114" t="s">
        <v>5</v>
      </c>
      <c r="C43" s="122"/>
      <c r="D43" s="242"/>
      <c r="E43" s="242"/>
      <c r="F43" s="122"/>
      <c r="G43" s="122"/>
      <c r="H43" s="122"/>
      <c r="I43" s="122"/>
    </row>
    <row r="44" spans="1:9" ht="44.25" customHeight="1">
      <c r="A44" s="113">
        <v>30</v>
      </c>
      <c r="B44" s="114" t="s">
        <v>172</v>
      </c>
      <c r="C44" s="122"/>
      <c r="D44" s="242"/>
      <c r="E44" s="242"/>
      <c r="F44" s="122"/>
      <c r="G44" s="122"/>
      <c r="H44" s="122"/>
      <c r="I44" s="122"/>
    </row>
    <row r="45" spans="1:9" ht="12.75">
      <c r="A45" s="113">
        <v>31</v>
      </c>
      <c r="B45" s="114" t="s">
        <v>181</v>
      </c>
      <c r="C45" s="122"/>
      <c r="D45" s="242">
        <v>620000</v>
      </c>
      <c r="E45" s="242"/>
      <c r="F45" s="122"/>
      <c r="G45" s="122"/>
      <c r="H45" s="122"/>
      <c r="I45" s="122"/>
    </row>
    <row r="46" spans="1:9" ht="12.75">
      <c r="A46" s="113">
        <v>32</v>
      </c>
      <c r="B46" s="114" t="s">
        <v>182</v>
      </c>
      <c r="C46" s="122"/>
      <c r="D46" s="242"/>
      <c r="E46" s="242"/>
      <c r="F46" s="122"/>
      <c r="G46" s="122"/>
      <c r="H46" s="122"/>
      <c r="I46" s="122"/>
    </row>
    <row r="47" spans="1:9" ht="12.75">
      <c r="A47" s="113">
        <v>33</v>
      </c>
      <c r="B47" s="114" t="s">
        <v>183</v>
      </c>
      <c r="C47" s="122"/>
      <c r="D47" s="242"/>
      <c r="E47" s="242"/>
      <c r="F47" s="122"/>
      <c r="G47" s="122"/>
      <c r="H47" s="122"/>
      <c r="I47" s="122"/>
    </row>
    <row r="48" spans="1:9" ht="12.75">
      <c r="A48" s="113"/>
      <c r="B48" s="114" t="s">
        <v>5</v>
      </c>
      <c r="C48" s="122"/>
      <c r="D48" s="242"/>
      <c r="E48" s="242"/>
      <c r="F48" s="122"/>
      <c r="G48" s="122"/>
      <c r="H48" s="122"/>
      <c r="I48" s="122"/>
    </row>
    <row r="49" spans="1:9" ht="38.25" customHeight="1">
      <c r="A49" s="113">
        <v>34</v>
      </c>
      <c r="B49" s="114" t="s">
        <v>172</v>
      </c>
      <c r="C49" s="122"/>
      <c r="D49" s="242"/>
      <c r="E49" s="242"/>
      <c r="F49" s="122"/>
      <c r="G49" s="122"/>
      <c r="H49" s="122"/>
      <c r="I49" s="122"/>
    </row>
    <row r="50" spans="1:9" ht="12.75">
      <c r="A50" s="113">
        <v>35</v>
      </c>
      <c r="B50" s="114" t="s">
        <v>184</v>
      </c>
      <c r="C50" s="122"/>
      <c r="D50" s="242"/>
      <c r="E50" s="242"/>
      <c r="F50" s="122"/>
      <c r="G50" s="122"/>
      <c r="H50" s="122">
        <v>2000000</v>
      </c>
      <c r="I50" s="122">
        <v>2000000</v>
      </c>
    </row>
    <row r="51" spans="1:9" ht="12.75">
      <c r="A51" s="113"/>
      <c r="B51" s="114" t="s">
        <v>5</v>
      </c>
      <c r="C51" s="122"/>
      <c r="D51" s="242"/>
      <c r="E51" s="242"/>
      <c r="F51" s="122"/>
      <c r="G51" s="122"/>
      <c r="H51" s="122"/>
      <c r="I51" s="122"/>
    </row>
    <row r="52" spans="1:9" ht="42" customHeight="1">
      <c r="A52" s="113">
        <v>36</v>
      </c>
      <c r="B52" s="114" t="s">
        <v>172</v>
      </c>
      <c r="C52" s="122"/>
      <c r="D52" s="242"/>
      <c r="E52" s="242"/>
      <c r="F52" s="122"/>
      <c r="G52" s="122"/>
      <c r="H52" s="122">
        <v>2000000</v>
      </c>
      <c r="I52" s="122">
        <v>2000000</v>
      </c>
    </row>
    <row r="53" spans="1:9" ht="12.75">
      <c r="A53" s="113">
        <v>37</v>
      </c>
      <c r="B53" s="114" t="s">
        <v>185</v>
      </c>
      <c r="C53" s="122"/>
      <c r="D53" s="242"/>
      <c r="E53" s="242"/>
      <c r="F53" s="122"/>
      <c r="G53" s="122"/>
      <c r="H53" s="122"/>
      <c r="I53" s="122"/>
    </row>
    <row r="54" spans="1:9" ht="14.25">
      <c r="A54" s="113">
        <v>38</v>
      </c>
      <c r="B54" s="125" t="s">
        <v>209</v>
      </c>
      <c r="C54" s="115">
        <f aca="true" t="shared" si="7" ref="C54:I54">C56+C59+C62+C65+C66</f>
        <v>11797000</v>
      </c>
      <c r="D54" s="240">
        <f t="shared" si="7"/>
        <v>10166000</v>
      </c>
      <c r="E54" s="240">
        <f t="shared" si="7"/>
        <v>13040000</v>
      </c>
      <c r="F54" s="115">
        <f t="shared" si="7"/>
        <v>46082406</v>
      </c>
      <c r="G54" s="115">
        <f t="shared" si="7"/>
        <v>45962406</v>
      </c>
      <c r="H54" s="115">
        <f t="shared" si="7"/>
        <v>43642263</v>
      </c>
      <c r="I54" s="115">
        <f t="shared" si="7"/>
        <v>41447657</v>
      </c>
    </row>
    <row r="55" spans="1:9" ht="12.75">
      <c r="A55" s="113"/>
      <c r="B55" s="114" t="s">
        <v>156</v>
      </c>
      <c r="C55" s="115"/>
      <c r="D55" s="240"/>
      <c r="E55" s="240"/>
      <c r="F55" s="115"/>
      <c r="G55" s="115"/>
      <c r="H55" s="115"/>
      <c r="I55" s="115"/>
    </row>
    <row r="56" spans="1:9" ht="12.75">
      <c r="A56" s="113">
        <v>39</v>
      </c>
      <c r="B56" s="114" t="s">
        <v>186</v>
      </c>
      <c r="C56" s="122">
        <v>11783000</v>
      </c>
      <c r="D56" s="242">
        <v>10166000</v>
      </c>
      <c r="E56" s="242">
        <f>D56+E26-E42</f>
        <v>13040000</v>
      </c>
      <c r="F56" s="122">
        <f>E56+F34-F42</f>
        <v>46082406</v>
      </c>
      <c r="G56" s="122">
        <f>F56+G26-G42</f>
        <v>45962406</v>
      </c>
      <c r="H56" s="122">
        <f>G56+H26-H42</f>
        <v>43642263</v>
      </c>
      <c r="I56" s="122">
        <f>H56+I26-I42</f>
        <v>41447657</v>
      </c>
    </row>
    <row r="57" spans="1:9" ht="12.75">
      <c r="A57" s="113"/>
      <c r="B57" s="114" t="s">
        <v>5</v>
      </c>
      <c r="C57" s="122"/>
      <c r="D57" s="242"/>
      <c r="E57" s="242"/>
      <c r="F57" s="122"/>
      <c r="G57" s="122"/>
      <c r="H57" s="122"/>
      <c r="I57" s="122"/>
    </row>
    <row r="58" spans="1:9" ht="42.75" customHeight="1">
      <c r="A58" s="113">
        <v>40</v>
      </c>
      <c r="B58" s="114" t="s">
        <v>172</v>
      </c>
      <c r="C58" s="122"/>
      <c r="D58" s="242"/>
      <c r="E58" s="242"/>
      <c r="F58" s="122">
        <v>24541273</v>
      </c>
      <c r="G58" s="122">
        <v>24541273</v>
      </c>
      <c r="H58" s="122">
        <v>22541273</v>
      </c>
      <c r="I58" s="122">
        <v>20541273</v>
      </c>
    </row>
    <row r="59" spans="1:9" ht="12.75">
      <c r="A59" s="113">
        <v>41</v>
      </c>
      <c r="B59" s="114" t="s">
        <v>187</v>
      </c>
      <c r="C59" s="122"/>
      <c r="D59" s="242"/>
      <c r="E59" s="242"/>
      <c r="F59" s="122"/>
      <c r="G59" s="122"/>
      <c r="H59" s="122"/>
      <c r="I59" s="122"/>
    </row>
    <row r="60" spans="1:9" ht="12.75">
      <c r="A60" s="113"/>
      <c r="B60" s="114" t="s">
        <v>5</v>
      </c>
      <c r="C60" s="122"/>
      <c r="D60" s="242"/>
      <c r="E60" s="242"/>
      <c r="F60" s="122"/>
      <c r="G60" s="122"/>
      <c r="H60" s="122"/>
      <c r="I60" s="122"/>
    </row>
    <row r="61" spans="1:9" ht="38.25" customHeight="1">
      <c r="A61" s="113">
        <v>42</v>
      </c>
      <c r="B61" s="114" t="s">
        <v>172</v>
      </c>
      <c r="C61" s="122"/>
      <c r="D61" s="242"/>
      <c r="E61" s="242"/>
      <c r="F61" s="122"/>
      <c r="G61" s="122"/>
      <c r="H61" s="122"/>
      <c r="I61" s="122"/>
    </row>
    <row r="62" spans="1:9" ht="12.75">
      <c r="A62" s="113">
        <v>43</v>
      </c>
      <c r="B62" s="114" t="s">
        <v>188</v>
      </c>
      <c r="C62" s="122"/>
      <c r="D62" s="242"/>
      <c r="E62" s="242"/>
      <c r="F62" s="122"/>
      <c r="G62" s="122"/>
      <c r="H62" s="122"/>
      <c r="I62" s="122"/>
    </row>
    <row r="63" spans="1:9" ht="12.75">
      <c r="A63" s="113"/>
      <c r="B63" s="114" t="s">
        <v>5</v>
      </c>
      <c r="C63" s="122"/>
      <c r="D63" s="242"/>
      <c r="E63" s="242"/>
      <c r="F63" s="122"/>
      <c r="G63" s="122"/>
      <c r="H63" s="122"/>
      <c r="I63" s="122"/>
    </row>
    <row r="64" spans="1:9" ht="40.5" customHeight="1">
      <c r="A64" s="113">
        <v>44</v>
      </c>
      <c r="B64" s="114" t="s">
        <v>172</v>
      </c>
      <c r="C64" s="122"/>
      <c r="D64" s="242"/>
      <c r="E64" s="242"/>
      <c r="F64" s="122"/>
      <c r="G64" s="122"/>
      <c r="H64" s="122"/>
      <c r="I64" s="122"/>
    </row>
    <row r="65" spans="1:9" ht="14.25">
      <c r="A65" s="113">
        <v>45</v>
      </c>
      <c r="B65" s="114" t="s">
        <v>210</v>
      </c>
      <c r="C65" s="122"/>
      <c r="D65" s="242"/>
      <c r="E65" s="242"/>
      <c r="F65" s="122"/>
      <c r="G65" s="122"/>
      <c r="H65" s="122"/>
      <c r="I65" s="122"/>
    </row>
    <row r="66" spans="1:9" ht="12.75">
      <c r="A66" s="113">
        <v>46</v>
      </c>
      <c r="B66" s="114" t="s">
        <v>189</v>
      </c>
      <c r="C66" s="122">
        <v>14000</v>
      </c>
      <c r="D66" s="242"/>
      <c r="E66" s="123"/>
      <c r="F66" s="122"/>
      <c r="G66" s="122"/>
      <c r="H66" s="122"/>
      <c r="I66" s="122"/>
    </row>
    <row r="67" spans="1:9" ht="12.75">
      <c r="A67" s="113"/>
      <c r="B67" s="114" t="s">
        <v>5</v>
      </c>
      <c r="C67" s="122"/>
      <c r="D67" s="242"/>
      <c r="E67" s="123"/>
      <c r="F67" s="122"/>
      <c r="G67" s="122"/>
      <c r="H67" s="122"/>
      <c r="I67" s="122"/>
    </row>
    <row r="68" spans="1:9" ht="12.75">
      <c r="A68" s="113">
        <v>47</v>
      </c>
      <c r="B68" s="114" t="s">
        <v>190</v>
      </c>
      <c r="C68" s="122">
        <v>14000</v>
      </c>
      <c r="D68" s="123"/>
      <c r="E68" s="123"/>
      <c r="F68" s="122"/>
      <c r="G68" s="122"/>
      <c r="H68" s="122"/>
      <c r="I68" s="122"/>
    </row>
    <row r="69" spans="1:9" ht="12.75">
      <c r="A69" s="113">
        <v>48</v>
      </c>
      <c r="B69" s="114" t="s">
        <v>191</v>
      </c>
      <c r="C69" s="122"/>
      <c r="D69" s="123"/>
      <c r="E69" s="123"/>
      <c r="F69" s="122"/>
      <c r="G69" s="122"/>
      <c r="H69" s="122"/>
      <c r="I69" s="122"/>
    </row>
    <row r="70" spans="1:9" ht="12.75">
      <c r="A70" s="113">
        <v>49</v>
      </c>
      <c r="B70" s="114" t="s">
        <v>192</v>
      </c>
      <c r="C70" s="116">
        <f aca="true" t="shared" si="8" ref="C70:I70">IF(C4=0,0,C54/C4*100)</f>
        <v>13.98238397406637</v>
      </c>
      <c r="D70" s="116">
        <f t="shared" si="8"/>
        <v>11.42537999025752</v>
      </c>
      <c r="E70" s="116">
        <f t="shared" si="8"/>
        <v>10.963429253726686</v>
      </c>
      <c r="F70" s="116">
        <f t="shared" si="8"/>
        <v>36.220745238450775</v>
      </c>
      <c r="G70" s="116">
        <f t="shared" si="8"/>
        <v>36.514714115281485</v>
      </c>
      <c r="H70" s="116">
        <f t="shared" si="8"/>
        <v>32.520280548434286</v>
      </c>
      <c r="I70" s="116">
        <f t="shared" si="8"/>
        <v>30.457270824592754</v>
      </c>
    </row>
    <row r="71" spans="1:9" ht="25.5">
      <c r="A71" s="113">
        <v>50</v>
      </c>
      <c r="B71" s="114" t="s">
        <v>193</v>
      </c>
      <c r="C71" s="116">
        <f aca="true" t="shared" si="9" ref="C71:I71">(C54-C58-C61-C64)/C4*100</f>
        <v>13.98238397406637</v>
      </c>
      <c r="D71" s="116">
        <f t="shared" si="9"/>
        <v>11.42537999025752</v>
      </c>
      <c r="E71" s="116">
        <f t="shared" si="9"/>
        <v>10.963429253726686</v>
      </c>
      <c r="F71" s="116">
        <f t="shared" si="9"/>
        <v>16.931318441588854</v>
      </c>
      <c r="G71" s="116">
        <f t="shared" si="9"/>
        <v>17.01796349652414</v>
      </c>
      <c r="H71" s="116">
        <f t="shared" si="9"/>
        <v>15.723522738720181</v>
      </c>
      <c r="I71" s="116">
        <f t="shared" si="9"/>
        <v>15.362783943394746</v>
      </c>
    </row>
    <row r="72" spans="1:9" ht="25.5">
      <c r="A72" s="113">
        <v>51</v>
      </c>
      <c r="B72" s="114" t="s">
        <v>194</v>
      </c>
      <c r="C72" s="116">
        <f aca="true" t="shared" si="10" ref="C72:I72">C54/(C8+C11-C14)*100</f>
        <v>22.55934712710147</v>
      </c>
      <c r="D72" s="116">
        <f t="shared" si="10"/>
        <v>18.96691366876959</v>
      </c>
      <c r="E72" s="116">
        <f t="shared" si="10"/>
        <v>23.831212440711635</v>
      </c>
      <c r="F72" s="116">
        <f>F54/(F8+F11-F14)*100</f>
        <v>71.44144266352286</v>
      </c>
      <c r="G72" s="116">
        <f t="shared" si="10"/>
        <v>73.92585255198999</v>
      </c>
      <c r="H72" s="116">
        <f t="shared" si="10"/>
        <v>63.06672372049867</v>
      </c>
      <c r="I72" s="116">
        <f t="shared" si="10"/>
        <v>59.73609909956108</v>
      </c>
    </row>
    <row r="73" spans="1:9" ht="38.25">
      <c r="A73" s="113">
        <v>52</v>
      </c>
      <c r="B73" s="114" t="s">
        <v>195</v>
      </c>
      <c r="C73" s="116">
        <f aca="true" t="shared" si="11" ref="C73:I73">(C54-C58-C61-C64)/(C8+C11-C14)*100</f>
        <v>22.55934712710147</v>
      </c>
      <c r="D73" s="116">
        <f t="shared" si="11"/>
        <v>18.96691366876959</v>
      </c>
      <c r="E73" s="116">
        <f t="shared" si="11"/>
        <v>23.831212440711635</v>
      </c>
      <c r="F73" s="116">
        <f>(F54-F58-F61-F64)/(F8+F11-F14)*100</f>
        <v>33.39516643568525</v>
      </c>
      <c r="G73" s="116">
        <f t="shared" si="11"/>
        <v>34.45371244609272</v>
      </c>
      <c r="H73" s="116">
        <f t="shared" si="11"/>
        <v>30.492697103241532</v>
      </c>
      <c r="I73" s="116">
        <f t="shared" si="11"/>
        <v>30.131156181819353</v>
      </c>
    </row>
    <row r="74" spans="1:9" ht="14.25">
      <c r="A74" s="113">
        <v>53</v>
      </c>
      <c r="B74" s="125" t="s">
        <v>211</v>
      </c>
      <c r="C74" s="115">
        <f aca="true" t="shared" si="12" ref="C74:I74">C76+C79+C82+C85</f>
        <v>4021882</v>
      </c>
      <c r="D74" s="240">
        <f t="shared" si="12"/>
        <v>5568984</v>
      </c>
      <c r="E74" s="240">
        <f t="shared" si="12"/>
        <v>7434817.85</v>
      </c>
      <c r="F74" s="240">
        <f t="shared" si="12"/>
        <v>6421500</v>
      </c>
      <c r="G74" s="240">
        <f t="shared" si="12"/>
        <v>6779021.38</v>
      </c>
      <c r="H74" s="240">
        <f t="shared" si="12"/>
        <v>5579823</v>
      </c>
      <c r="I74" s="240">
        <f t="shared" si="12"/>
        <v>5412456</v>
      </c>
    </row>
    <row r="75" spans="1:9" ht="15" customHeight="1">
      <c r="A75" s="113"/>
      <c r="B75" s="114" t="s">
        <v>196</v>
      </c>
      <c r="C75" s="115"/>
      <c r="D75" s="240"/>
      <c r="E75" s="240"/>
      <c r="F75" s="240"/>
      <c r="G75" s="240"/>
      <c r="H75" s="240"/>
      <c r="I75" s="240"/>
    </row>
    <row r="76" spans="1:9" ht="12.75">
      <c r="A76" s="113">
        <v>54</v>
      </c>
      <c r="B76" s="114" t="s">
        <v>197</v>
      </c>
      <c r="C76" s="122">
        <v>4021882</v>
      </c>
      <c r="D76" s="242">
        <f aca="true" t="shared" si="13" ref="D76:I76">D19+D42</f>
        <v>5568984</v>
      </c>
      <c r="E76" s="242">
        <f t="shared" si="13"/>
        <v>6626000</v>
      </c>
      <c r="F76" s="242">
        <f t="shared" si="13"/>
        <v>3844500</v>
      </c>
      <c r="G76" s="242">
        <f t="shared" si="13"/>
        <v>4746343</v>
      </c>
      <c r="H76" s="242">
        <f t="shared" si="13"/>
        <v>2770143</v>
      </c>
      <c r="I76" s="242">
        <f t="shared" si="13"/>
        <v>2644606</v>
      </c>
    </row>
    <row r="77" spans="1:9" ht="12.75">
      <c r="A77" s="113"/>
      <c r="B77" s="114" t="s">
        <v>5</v>
      </c>
      <c r="C77" s="122"/>
      <c r="D77" s="123"/>
      <c r="E77" s="123"/>
      <c r="F77" s="123"/>
      <c r="G77" s="123"/>
      <c r="H77" s="123"/>
      <c r="I77" s="123"/>
    </row>
    <row r="78" spans="1:9" ht="39" customHeight="1">
      <c r="A78" s="113">
        <v>55</v>
      </c>
      <c r="B78" s="114" t="s">
        <v>172</v>
      </c>
      <c r="C78" s="122"/>
      <c r="D78" s="123"/>
      <c r="E78" s="123"/>
      <c r="F78" s="123"/>
      <c r="G78" s="123"/>
      <c r="H78" s="123"/>
      <c r="I78" s="123"/>
    </row>
    <row r="79" spans="1:9" ht="12.75">
      <c r="A79" s="113">
        <v>56</v>
      </c>
      <c r="B79" s="114" t="s">
        <v>198</v>
      </c>
      <c r="C79" s="122"/>
      <c r="D79" s="123"/>
      <c r="E79" s="123"/>
      <c r="F79" s="123"/>
      <c r="G79" s="123"/>
      <c r="H79" s="123"/>
      <c r="I79" s="123"/>
    </row>
    <row r="80" spans="1:9" ht="12.75">
      <c r="A80" s="113"/>
      <c r="B80" s="114" t="s">
        <v>5</v>
      </c>
      <c r="C80" s="122"/>
      <c r="D80" s="123"/>
      <c r="E80" s="123"/>
      <c r="F80" s="123"/>
      <c r="G80" s="123"/>
      <c r="H80" s="123"/>
      <c r="I80" s="123"/>
    </row>
    <row r="81" spans="1:9" ht="36.75" customHeight="1">
      <c r="A81" s="113">
        <v>57</v>
      </c>
      <c r="B81" s="114" t="s">
        <v>172</v>
      </c>
      <c r="C81" s="122"/>
      <c r="D81" s="123"/>
      <c r="E81" s="123"/>
      <c r="F81" s="123"/>
      <c r="G81" s="123"/>
      <c r="H81" s="123"/>
      <c r="I81" s="123"/>
    </row>
    <row r="82" spans="1:9" ht="12.75">
      <c r="A82" s="113">
        <v>58</v>
      </c>
      <c r="B82" s="114" t="s">
        <v>199</v>
      </c>
      <c r="C82" s="122"/>
      <c r="D82" s="123"/>
      <c r="E82" s="123"/>
      <c r="F82" s="123"/>
      <c r="G82" s="123"/>
      <c r="H82" s="242">
        <v>2000000</v>
      </c>
      <c r="I82" s="242">
        <v>2000000</v>
      </c>
    </row>
    <row r="83" spans="1:9" ht="12.75">
      <c r="A83" s="113"/>
      <c r="B83" s="114" t="s">
        <v>5</v>
      </c>
      <c r="C83" s="122"/>
      <c r="D83" s="123"/>
      <c r="E83" s="123"/>
      <c r="F83" s="123"/>
      <c r="G83" s="123"/>
      <c r="H83" s="242"/>
      <c r="I83" s="242"/>
    </row>
    <row r="84" spans="1:9" ht="41.25" customHeight="1">
      <c r="A84" s="113">
        <v>59</v>
      </c>
      <c r="B84" s="114" t="s">
        <v>172</v>
      </c>
      <c r="C84" s="122"/>
      <c r="D84" s="123"/>
      <c r="E84" s="123"/>
      <c r="F84" s="123"/>
      <c r="G84" s="123"/>
      <c r="H84" s="242">
        <v>2000000</v>
      </c>
      <c r="I84" s="242">
        <v>2000000</v>
      </c>
    </row>
    <row r="85" spans="1:9" ht="13.5" customHeight="1">
      <c r="A85" s="113">
        <v>60</v>
      </c>
      <c r="B85" s="114" t="s">
        <v>212</v>
      </c>
      <c r="C85" s="122"/>
      <c r="D85" s="123"/>
      <c r="E85" s="123">
        <v>808817.85</v>
      </c>
      <c r="F85" s="123">
        <v>2577000</v>
      </c>
      <c r="G85" s="123">
        <v>2032678.38</v>
      </c>
      <c r="H85" s="123">
        <v>809680</v>
      </c>
      <c r="I85" s="123">
        <v>767850</v>
      </c>
    </row>
    <row r="86" spans="1:9" ht="12.75">
      <c r="A86" s="113">
        <v>61</v>
      </c>
      <c r="B86" s="114" t="s">
        <v>200</v>
      </c>
      <c r="C86" s="123">
        <f aca="true" t="shared" si="14" ref="C86:I86">C76/C4*100</f>
        <v>4.766932137186234</v>
      </c>
      <c r="D86" s="123">
        <f t="shared" si="14"/>
        <v>6.25887845363607</v>
      </c>
      <c r="E86" s="123">
        <f t="shared" si="14"/>
        <v>5.570834527238729</v>
      </c>
      <c r="F86" s="123">
        <f t="shared" si="14"/>
        <v>3.0217748411231824</v>
      </c>
      <c r="G86" s="123">
        <f t="shared" si="14"/>
        <v>3.770719873499822</v>
      </c>
      <c r="H86" s="123">
        <f t="shared" si="14"/>
        <v>2.0641878153587365</v>
      </c>
      <c r="I86" s="123">
        <f t="shared" si="14"/>
        <v>1.9433542688876946</v>
      </c>
    </row>
    <row r="87" spans="1:9" ht="25.5">
      <c r="A87" s="113">
        <v>62</v>
      </c>
      <c r="B87" s="114" t="s">
        <v>201</v>
      </c>
      <c r="C87" s="123">
        <f aca="true" t="shared" si="15" ref="C87:I87">(C74-C78-C81-C84)/C4*100</f>
        <v>4.766932137186234</v>
      </c>
      <c r="D87" s="123">
        <f t="shared" si="15"/>
        <v>6.25887845363607</v>
      </c>
      <c r="E87" s="123">
        <f t="shared" si="15"/>
        <v>6.2508511896333845</v>
      </c>
      <c r="F87" s="123">
        <f t="shared" si="15"/>
        <v>5.047295394010279</v>
      </c>
      <c r="G87" s="123">
        <f t="shared" si="15"/>
        <v>5.3855759350822705</v>
      </c>
      <c r="H87" s="123">
        <f t="shared" si="15"/>
        <v>2.667525473501172</v>
      </c>
      <c r="I87" s="123">
        <f t="shared" si="15"/>
        <v>2.507598838916431</v>
      </c>
    </row>
    <row r="88" spans="1:9" ht="25.5">
      <c r="A88" s="113">
        <v>63</v>
      </c>
      <c r="B88" s="114" t="s">
        <v>202</v>
      </c>
      <c r="C88" s="123">
        <f aca="true" t="shared" si="16" ref="C88:I88">C74/(C8+C11-C14)*100</f>
        <v>7.691025866088083</v>
      </c>
      <c r="D88" s="123">
        <f t="shared" si="16"/>
        <v>10.39016710119606</v>
      </c>
      <c r="E88" s="123">
        <f t="shared" si="16"/>
        <v>13.587478806851605</v>
      </c>
      <c r="F88" s="123">
        <f>F74/(F8+F11-F14)*100</f>
        <v>9.95523593242532</v>
      </c>
      <c r="G88" s="123">
        <f t="shared" si="16"/>
        <v>10.90336600274293</v>
      </c>
      <c r="H88" s="123">
        <f t="shared" si="16"/>
        <v>8.06331137205887</v>
      </c>
      <c r="I88" s="123">
        <f t="shared" si="16"/>
        <v>7.800658261286372</v>
      </c>
    </row>
    <row r="89" spans="1:9" ht="38.25">
      <c r="A89" s="113">
        <v>64</v>
      </c>
      <c r="B89" s="114" t="s">
        <v>203</v>
      </c>
      <c r="C89" s="123">
        <f aca="true" t="shared" si="17" ref="C89:I89">(C74-C78-C81-C84)/(C8+C11-C14)*100</f>
        <v>7.691025866088083</v>
      </c>
      <c r="D89" s="123">
        <f t="shared" si="17"/>
        <v>10.39016710119606</v>
      </c>
      <c r="E89" s="123">
        <f t="shared" si="17"/>
        <v>13.587478806851605</v>
      </c>
      <c r="F89" s="123">
        <f>(F74-F78-F81-F84)/(F8+F11-F14)*100</f>
        <v>9.95523593242532</v>
      </c>
      <c r="G89" s="123">
        <f t="shared" si="17"/>
        <v>10.90336600274293</v>
      </c>
      <c r="H89" s="123">
        <f t="shared" si="17"/>
        <v>5.173143934110079</v>
      </c>
      <c r="I89" s="123">
        <f t="shared" si="17"/>
        <v>4.918174501127815</v>
      </c>
    </row>
    <row r="90" spans="1:9" ht="76.5">
      <c r="A90" s="113">
        <v>65</v>
      </c>
      <c r="B90" s="114" t="s">
        <v>204</v>
      </c>
      <c r="C90" s="123"/>
      <c r="D90" s="123"/>
      <c r="E90" s="123"/>
      <c r="F90" s="123">
        <f>((C6+C13-(C17-C19))/C4+(D6+D13-(D17-D19))/D4+(E6+E13-(E17-E19))/E4)/3*100</f>
        <v>9.267741315720647</v>
      </c>
      <c r="G90" s="123">
        <f>((D6+D13-(D17-D19))/D4+(E6+E13-(E17-E19))/E4+(F6+F13-(F17-F19))/F4)/3*100</f>
        <v>6.3476698397939275</v>
      </c>
      <c r="H90" s="123">
        <f>((E6+E13-(E17-E19))/E4+(F6+F13-(F17-F19))/F4+(G6+G13-(G17-G19))/G4)/3*100</f>
        <v>4.874835954984002</v>
      </c>
      <c r="I90" s="123">
        <f>((F6+F13-(F17-F19))/F4+(G6+G13-(G17-G19))/G4+(H6+H13-(H17-H19))/H4)/3*100</f>
        <v>8.065754909653467</v>
      </c>
    </row>
    <row r="91" spans="1:9" ht="25.5">
      <c r="A91" s="113">
        <v>66</v>
      </c>
      <c r="B91" s="114" t="s">
        <v>205</v>
      </c>
      <c r="C91" s="123">
        <f aca="true" t="shared" si="18" ref="C91:I91">C6-C17</f>
        <v>9501171</v>
      </c>
      <c r="D91" s="123">
        <f t="shared" si="18"/>
        <v>9865148</v>
      </c>
      <c r="E91" s="123">
        <f t="shared" si="18"/>
        <v>-2128987</v>
      </c>
      <c r="F91" s="123">
        <f t="shared" si="18"/>
        <v>-7655489</v>
      </c>
      <c r="G91" s="123">
        <f t="shared" si="18"/>
        <v>5873657</v>
      </c>
      <c r="H91" s="123">
        <f t="shared" si="18"/>
        <v>9700143</v>
      </c>
      <c r="I91" s="123">
        <f t="shared" si="18"/>
        <v>7084606</v>
      </c>
    </row>
    <row r="93" ht="14.25">
      <c r="A93" s="127" t="s">
        <v>213</v>
      </c>
    </row>
    <row r="94" spans="1:9" ht="12.75">
      <c r="A94" s="308" t="s">
        <v>214</v>
      </c>
      <c r="B94" s="309"/>
      <c r="C94" s="309"/>
      <c r="D94" s="309"/>
      <c r="E94" s="309"/>
      <c r="F94" s="309"/>
      <c r="G94" s="309"/>
      <c r="H94" s="309"/>
      <c r="I94" s="309"/>
    </row>
    <row r="95" ht="14.25">
      <c r="A95" s="127" t="s">
        <v>215</v>
      </c>
    </row>
    <row r="96" spans="1:9" ht="53.25" customHeight="1">
      <c r="A96" s="308" t="s">
        <v>216</v>
      </c>
      <c r="B96" s="309"/>
      <c r="C96" s="309"/>
      <c r="D96" s="309"/>
      <c r="E96" s="309"/>
      <c r="F96" s="309"/>
      <c r="G96" s="309"/>
      <c r="H96" s="309"/>
      <c r="I96" s="309"/>
    </row>
    <row r="97" ht="14.25">
      <c r="A97" s="128"/>
    </row>
    <row r="98" ht="14.25">
      <c r="A98" s="128"/>
    </row>
    <row r="99" ht="12.75">
      <c r="G99" s="130"/>
    </row>
    <row r="100" ht="25.5" customHeight="1">
      <c r="G100" s="131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4" sqref="N4:N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265" t="s">
        <v>56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4" customFormat="1" ht="19.5" customHeight="1">
      <c r="A3" s="266" t="s">
        <v>18</v>
      </c>
      <c r="B3" s="266" t="s">
        <v>1</v>
      </c>
      <c r="C3" s="266" t="s">
        <v>13</v>
      </c>
      <c r="D3" s="267" t="s">
        <v>45</v>
      </c>
      <c r="E3" s="267" t="s">
        <v>19</v>
      </c>
      <c r="F3" s="250" t="s">
        <v>57</v>
      </c>
      <c r="G3" s="253" t="s">
        <v>27</v>
      </c>
      <c r="H3" s="253"/>
      <c r="I3" s="253"/>
      <c r="J3" s="253"/>
      <c r="K3" s="253"/>
      <c r="L3" s="253"/>
      <c r="M3" s="253"/>
      <c r="N3" s="249"/>
      <c r="O3" s="267" t="s">
        <v>20</v>
      </c>
    </row>
    <row r="4" spans="1:15" s="24" customFormat="1" ht="19.5" customHeight="1">
      <c r="A4" s="266"/>
      <c r="B4" s="266"/>
      <c r="C4" s="266"/>
      <c r="D4" s="267"/>
      <c r="E4" s="267"/>
      <c r="F4" s="251"/>
      <c r="G4" s="249" t="s">
        <v>58</v>
      </c>
      <c r="H4" s="267" t="s">
        <v>10</v>
      </c>
      <c r="I4" s="267"/>
      <c r="J4" s="267"/>
      <c r="K4" s="267"/>
      <c r="L4" s="267" t="s">
        <v>17</v>
      </c>
      <c r="M4" s="267" t="s">
        <v>59</v>
      </c>
      <c r="N4" s="250" t="s">
        <v>60</v>
      </c>
      <c r="O4" s="267"/>
    </row>
    <row r="5" spans="1:15" s="24" customFormat="1" ht="29.25" customHeight="1">
      <c r="A5" s="266"/>
      <c r="B5" s="266"/>
      <c r="C5" s="266"/>
      <c r="D5" s="267"/>
      <c r="E5" s="267"/>
      <c r="F5" s="251"/>
      <c r="G5" s="249"/>
      <c r="H5" s="267" t="s">
        <v>47</v>
      </c>
      <c r="I5" s="267" t="s">
        <v>43</v>
      </c>
      <c r="J5" s="267" t="s">
        <v>48</v>
      </c>
      <c r="K5" s="267" t="s">
        <v>44</v>
      </c>
      <c r="L5" s="267"/>
      <c r="M5" s="267"/>
      <c r="N5" s="251"/>
      <c r="O5" s="267"/>
    </row>
    <row r="6" spans="1:15" s="24" customFormat="1" ht="19.5" customHeight="1">
      <c r="A6" s="266"/>
      <c r="B6" s="266"/>
      <c r="C6" s="266"/>
      <c r="D6" s="267"/>
      <c r="E6" s="267"/>
      <c r="F6" s="251"/>
      <c r="G6" s="249"/>
      <c r="H6" s="267"/>
      <c r="I6" s="267"/>
      <c r="J6" s="267"/>
      <c r="K6" s="267"/>
      <c r="L6" s="267"/>
      <c r="M6" s="267"/>
      <c r="N6" s="251"/>
      <c r="O6" s="267"/>
    </row>
    <row r="7" spans="1:15" s="24" customFormat="1" ht="19.5" customHeight="1">
      <c r="A7" s="266"/>
      <c r="B7" s="266"/>
      <c r="C7" s="266"/>
      <c r="D7" s="267"/>
      <c r="E7" s="267"/>
      <c r="F7" s="252"/>
      <c r="G7" s="249"/>
      <c r="H7" s="267"/>
      <c r="I7" s="267"/>
      <c r="J7" s="267"/>
      <c r="K7" s="267"/>
      <c r="L7" s="267"/>
      <c r="M7" s="267"/>
      <c r="N7" s="252"/>
      <c r="O7" s="267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2" t="s">
        <v>6</v>
      </c>
      <c r="B9" s="14"/>
      <c r="C9" s="14"/>
      <c r="D9" s="14"/>
      <c r="E9" s="14"/>
      <c r="F9" s="14"/>
      <c r="G9" s="14"/>
      <c r="H9" s="14"/>
      <c r="I9" s="14"/>
      <c r="J9" s="25" t="s">
        <v>21</v>
      </c>
      <c r="K9" s="14"/>
      <c r="L9" s="14"/>
      <c r="M9" s="14"/>
      <c r="N9" s="14"/>
      <c r="O9" s="14"/>
    </row>
    <row r="10" spans="1:15" ht="51">
      <c r="A10" s="23" t="s">
        <v>7</v>
      </c>
      <c r="B10" s="16"/>
      <c r="C10" s="16"/>
      <c r="D10" s="16"/>
      <c r="E10" s="16"/>
      <c r="F10" s="16"/>
      <c r="G10" s="16"/>
      <c r="H10" s="16"/>
      <c r="I10" s="16"/>
      <c r="J10" s="26" t="s">
        <v>21</v>
      </c>
      <c r="K10" s="16"/>
      <c r="L10" s="16"/>
      <c r="M10" s="16"/>
      <c r="N10" s="16"/>
      <c r="O10" s="16"/>
    </row>
    <row r="11" spans="1:15" ht="51">
      <c r="A11" s="23" t="s">
        <v>8</v>
      </c>
      <c r="B11" s="16"/>
      <c r="C11" s="16"/>
      <c r="D11" s="16"/>
      <c r="E11" s="16"/>
      <c r="F11" s="16"/>
      <c r="G11" s="16"/>
      <c r="H11" s="16"/>
      <c r="I11" s="16"/>
      <c r="J11" s="27" t="s">
        <v>21</v>
      </c>
      <c r="K11" s="16"/>
      <c r="L11" s="16"/>
      <c r="M11" s="16"/>
      <c r="N11" s="16"/>
      <c r="O11" s="16"/>
    </row>
    <row r="12" spans="1:15" ht="51">
      <c r="A12" s="23" t="s">
        <v>0</v>
      </c>
      <c r="B12" s="16"/>
      <c r="C12" s="16"/>
      <c r="D12" s="16"/>
      <c r="E12" s="16"/>
      <c r="F12" s="16"/>
      <c r="G12" s="16"/>
      <c r="H12" s="16"/>
      <c r="I12" s="16"/>
      <c r="J12" s="27" t="s">
        <v>21</v>
      </c>
      <c r="K12" s="16"/>
      <c r="L12" s="16"/>
      <c r="M12" s="16"/>
      <c r="N12" s="37"/>
      <c r="O12" s="37"/>
    </row>
    <row r="13" spans="1:15" ht="22.5" customHeight="1">
      <c r="A13" s="254" t="s">
        <v>46</v>
      </c>
      <c r="B13" s="254"/>
      <c r="C13" s="254"/>
      <c r="D13" s="254"/>
      <c r="E13" s="14"/>
      <c r="F13" s="14"/>
      <c r="G13" s="21"/>
      <c r="H13" s="14"/>
      <c r="I13" s="14"/>
      <c r="J13" s="14"/>
      <c r="K13" s="14"/>
      <c r="L13" s="14"/>
      <c r="M13" s="14"/>
      <c r="N13" s="14"/>
      <c r="O13" s="43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65" t="s">
        <v>61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4" customFormat="1" ht="19.5" customHeight="1">
      <c r="A3" s="248" t="s">
        <v>18</v>
      </c>
      <c r="B3" s="248" t="s">
        <v>1</v>
      </c>
      <c r="C3" s="248" t="s">
        <v>13</v>
      </c>
      <c r="D3" s="246" t="s">
        <v>50</v>
      </c>
      <c r="E3" s="246" t="s">
        <v>27</v>
      </c>
      <c r="F3" s="246"/>
      <c r="G3" s="246"/>
      <c r="H3" s="246"/>
      <c r="I3" s="246"/>
      <c r="J3" s="246" t="s">
        <v>20</v>
      </c>
    </row>
    <row r="4" spans="1:10" s="24" customFormat="1" ht="19.5" customHeight="1">
      <c r="A4" s="248"/>
      <c r="B4" s="248"/>
      <c r="C4" s="248"/>
      <c r="D4" s="246"/>
      <c r="E4" s="246" t="s">
        <v>62</v>
      </c>
      <c r="F4" s="246" t="s">
        <v>10</v>
      </c>
      <c r="G4" s="246"/>
      <c r="H4" s="246"/>
      <c r="I4" s="246"/>
      <c r="J4" s="246"/>
    </row>
    <row r="5" spans="1:10" s="24" customFormat="1" ht="29.25" customHeight="1">
      <c r="A5" s="248"/>
      <c r="B5" s="248"/>
      <c r="C5" s="248"/>
      <c r="D5" s="246"/>
      <c r="E5" s="246"/>
      <c r="F5" s="246" t="s">
        <v>47</v>
      </c>
      <c r="G5" s="246" t="s">
        <v>43</v>
      </c>
      <c r="H5" s="246" t="s">
        <v>49</v>
      </c>
      <c r="I5" s="246" t="s">
        <v>44</v>
      </c>
      <c r="J5" s="246"/>
    </row>
    <row r="6" spans="1:10" s="24" customFormat="1" ht="19.5" customHeight="1">
      <c r="A6" s="248"/>
      <c r="B6" s="248"/>
      <c r="C6" s="248"/>
      <c r="D6" s="246"/>
      <c r="E6" s="246"/>
      <c r="F6" s="246"/>
      <c r="G6" s="246"/>
      <c r="H6" s="246"/>
      <c r="I6" s="246"/>
      <c r="J6" s="246"/>
    </row>
    <row r="7" spans="1:10" s="24" customFormat="1" ht="19.5" customHeight="1">
      <c r="A7" s="248"/>
      <c r="B7" s="248"/>
      <c r="C7" s="248"/>
      <c r="D7" s="246"/>
      <c r="E7" s="246"/>
      <c r="F7" s="246"/>
      <c r="G7" s="246"/>
      <c r="H7" s="246"/>
      <c r="I7" s="246"/>
      <c r="J7" s="246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2" t="s">
        <v>6</v>
      </c>
      <c r="B9" s="14"/>
      <c r="C9" s="14"/>
      <c r="D9" s="14"/>
      <c r="E9" s="14"/>
      <c r="F9" s="14"/>
      <c r="G9" s="14"/>
      <c r="H9" s="25" t="s">
        <v>21</v>
      </c>
      <c r="I9" s="14"/>
      <c r="J9" s="14"/>
    </row>
    <row r="10" spans="1:10" ht="51">
      <c r="A10" s="23" t="s">
        <v>7</v>
      </c>
      <c r="B10" s="16"/>
      <c r="C10" s="16"/>
      <c r="D10" s="16"/>
      <c r="E10" s="16"/>
      <c r="F10" s="16"/>
      <c r="G10" s="16"/>
      <c r="H10" s="26" t="s">
        <v>21</v>
      </c>
      <c r="I10" s="16"/>
      <c r="J10" s="16"/>
    </row>
    <row r="11" spans="1:10" ht="51">
      <c r="A11" s="23" t="s">
        <v>8</v>
      </c>
      <c r="B11" s="16"/>
      <c r="C11" s="16"/>
      <c r="D11" s="16"/>
      <c r="E11" s="16"/>
      <c r="F11" s="16"/>
      <c r="G11" s="16"/>
      <c r="H11" s="27" t="s">
        <v>21</v>
      </c>
      <c r="I11" s="16"/>
      <c r="J11" s="16"/>
    </row>
    <row r="12" spans="1:10" ht="51">
      <c r="A12" s="23" t="s">
        <v>0</v>
      </c>
      <c r="B12" s="16"/>
      <c r="C12" s="16"/>
      <c r="D12" s="16"/>
      <c r="E12" s="16"/>
      <c r="F12" s="16"/>
      <c r="G12" s="16"/>
      <c r="H12" s="27" t="s">
        <v>21</v>
      </c>
      <c r="I12" s="16"/>
      <c r="J12" s="16"/>
    </row>
    <row r="13" spans="1:10" ht="22.5" customHeight="1">
      <c r="A13" s="247" t="s">
        <v>46</v>
      </c>
      <c r="B13" s="247"/>
      <c r="C13" s="247"/>
      <c r="D13" s="247"/>
      <c r="E13" s="20"/>
      <c r="F13" s="13"/>
      <c r="G13" s="13"/>
      <c r="H13" s="13"/>
      <c r="I13" s="13"/>
      <c r="J13" s="42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81" customWidth="1"/>
    <col min="2" max="2" width="43.25390625" style="81" customWidth="1"/>
    <col min="3" max="3" width="9.875" style="81" customWidth="1"/>
    <col min="4" max="16384" width="9.125" style="81" customWidth="1"/>
  </cols>
  <sheetData>
    <row r="1" s="80" customFormat="1" ht="12">
      <c r="C1" s="80" t="s">
        <v>96</v>
      </c>
    </row>
    <row r="2" s="80" customFormat="1" ht="12">
      <c r="C2" s="80" t="s">
        <v>97</v>
      </c>
    </row>
    <row r="3" s="80" customFormat="1" ht="12">
      <c r="C3" s="80" t="s">
        <v>98</v>
      </c>
    </row>
    <row r="4" s="80" customFormat="1" ht="12">
      <c r="C4" s="80" t="s">
        <v>99</v>
      </c>
    </row>
    <row r="5" ht="15.75">
      <c r="C5" s="82"/>
    </row>
    <row r="7" spans="1:6" ht="25.5" customHeight="1">
      <c r="A7" s="269" t="s">
        <v>100</v>
      </c>
      <c r="B7" s="269"/>
      <c r="C7" s="269"/>
      <c r="D7" s="269"/>
      <c r="E7" s="269"/>
      <c r="F7" s="269"/>
    </row>
    <row r="8" spans="1:6" ht="25.5" customHeight="1">
      <c r="A8" s="83"/>
      <c r="B8" s="83"/>
      <c r="C8" s="83"/>
      <c r="D8" s="83"/>
      <c r="E8" s="83"/>
      <c r="F8" s="83"/>
    </row>
    <row r="9" ht="12.75">
      <c r="F9" s="84" t="s">
        <v>101</v>
      </c>
    </row>
    <row r="10" spans="1:6" ht="35.25" customHeight="1">
      <c r="A10" s="268" t="s">
        <v>102</v>
      </c>
      <c r="B10" s="268" t="s">
        <v>103</v>
      </c>
      <c r="C10" s="268" t="s">
        <v>104</v>
      </c>
      <c r="D10" s="268" t="s">
        <v>105</v>
      </c>
      <c r="E10" s="268"/>
      <c r="F10" s="268"/>
    </row>
    <row r="11" spans="1:6" ht="27.75" customHeight="1">
      <c r="A11" s="268"/>
      <c r="B11" s="268"/>
      <c r="C11" s="268"/>
      <c r="D11" s="85" t="s">
        <v>106</v>
      </c>
      <c r="E11" s="85" t="s">
        <v>107</v>
      </c>
      <c r="F11" s="85" t="s">
        <v>108</v>
      </c>
    </row>
    <row r="12" spans="1:6" ht="12.75">
      <c r="A12" s="86" t="s">
        <v>109</v>
      </c>
      <c r="B12" s="87" t="s">
        <v>110</v>
      </c>
      <c r="C12" s="87"/>
      <c r="D12" s="87"/>
      <c r="E12" s="87"/>
      <c r="F12" s="87"/>
    </row>
    <row r="13" spans="1:6" ht="12.75">
      <c r="A13" s="87"/>
      <c r="B13" s="88" t="s">
        <v>111</v>
      </c>
      <c r="C13" s="87"/>
      <c r="D13" s="87"/>
      <c r="E13" s="87"/>
      <c r="F13" s="87"/>
    </row>
    <row r="14" spans="1:6" ht="12.75">
      <c r="A14" s="87"/>
      <c r="B14" s="88" t="s">
        <v>112</v>
      </c>
      <c r="C14" s="87"/>
      <c r="D14" s="87"/>
      <c r="E14" s="87"/>
      <c r="F14" s="87"/>
    </row>
    <row r="15" spans="1:6" ht="12.75">
      <c r="A15" s="89"/>
      <c r="B15" s="90" t="s">
        <v>113</v>
      </c>
      <c r="C15" s="89"/>
      <c r="D15" s="89"/>
      <c r="E15" s="89"/>
      <c r="F15" s="89"/>
    </row>
    <row r="16" spans="1:6" ht="12.75">
      <c r="A16" s="86" t="s">
        <v>114</v>
      </c>
      <c r="B16" s="87" t="s">
        <v>115</v>
      </c>
      <c r="C16" s="87"/>
      <c r="D16" s="87"/>
      <c r="E16" s="87"/>
      <c r="F16" s="87"/>
    </row>
    <row r="17" spans="1:6" ht="12.75">
      <c r="A17" s="87"/>
      <c r="B17" s="88" t="s">
        <v>111</v>
      </c>
      <c r="C17" s="87"/>
      <c r="D17" s="87"/>
      <c r="E17" s="87"/>
      <c r="F17" s="87"/>
    </row>
    <row r="18" spans="1:6" ht="12.75">
      <c r="A18" s="87"/>
      <c r="B18" s="88" t="s">
        <v>112</v>
      </c>
      <c r="C18" s="87"/>
      <c r="D18" s="87"/>
      <c r="E18" s="87"/>
      <c r="F18" s="87"/>
    </row>
    <row r="19" spans="1:6" ht="12.75">
      <c r="A19" s="89"/>
      <c r="B19" s="90" t="s">
        <v>113</v>
      </c>
      <c r="C19" s="89"/>
      <c r="D19" s="89"/>
      <c r="E19" s="89"/>
      <c r="F19" s="89"/>
    </row>
    <row r="20" spans="1:6" ht="12.75">
      <c r="A20" s="86"/>
      <c r="B20" s="87" t="s">
        <v>116</v>
      </c>
      <c r="C20" s="87"/>
      <c r="D20" s="87"/>
      <c r="E20" s="87"/>
      <c r="F20" s="87"/>
    </row>
    <row r="21" spans="1:6" ht="12.75">
      <c r="A21" s="87"/>
      <c r="B21" s="88" t="s">
        <v>111</v>
      </c>
      <c r="C21" s="87"/>
      <c r="D21" s="87"/>
      <c r="E21" s="87"/>
      <c r="F21" s="87"/>
    </row>
    <row r="22" spans="1:6" ht="12.75">
      <c r="A22" s="87"/>
      <c r="B22" s="88" t="s">
        <v>112</v>
      </c>
      <c r="C22" s="87"/>
      <c r="D22" s="87"/>
      <c r="E22" s="87"/>
      <c r="F22" s="87"/>
    </row>
    <row r="23" spans="1:6" ht="12.75">
      <c r="A23" s="89"/>
      <c r="B23" s="90" t="s">
        <v>113</v>
      </c>
      <c r="C23" s="89"/>
      <c r="D23" s="89"/>
      <c r="E23" s="89"/>
      <c r="F23" s="8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1" customWidth="1"/>
    <col min="2" max="2" width="35.375" style="81" customWidth="1"/>
    <col min="3" max="3" width="9.125" style="81" customWidth="1"/>
    <col min="4" max="4" width="10.375" style="81" customWidth="1"/>
    <col min="5" max="6" width="9.125" style="81" customWidth="1"/>
    <col min="7" max="7" width="29.875" style="81" customWidth="1"/>
    <col min="8" max="8" width="9.125" style="81" customWidth="1"/>
    <col min="9" max="10" width="9.875" style="81" customWidth="1"/>
    <col min="11" max="16384" width="9.125" style="81" customWidth="1"/>
  </cols>
  <sheetData>
    <row r="1" s="80" customFormat="1" ht="12">
      <c r="J1" s="80" t="s">
        <v>117</v>
      </c>
    </row>
    <row r="2" s="80" customFormat="1" ht="12">
      <c r="J2" s="80" t="s">
        <v>97</v>
      </c>
    </row>
    <row r="3" s="80" customFormat="1" ht="12">
      <c r="J3" s="80" t="s">
        <v>98</v>
      </c>
    </row>
    <row r="4" s="80" customFormat="1" ht="12">
      <c r="J4" s="80" t="s">
        <v>99</v>
      </c>
    </row>
    <row r="5" s="80" customFormat="1" ht="12"/>
    <row r="7" spans="1:13" ht="12.75">
      <c r="A7" s="269" t="s">
        <v>118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ht="12.75">
      <c r="M9" s="84" t="s">
        <v>101</v>
      </c>
    </row>
    <row r="10" spans="1:13" ht="48" customHeight="1">
      <c r="A10" s="268" t="s">
        <v>102</v>
      </c>
      <c r="B10" s="268" t="s">
        <v>119</v>
      </c>
      <c r="C10" s="268" t="s">
        <v>120</v>
      </c>
      <c r="D10" s="270" t="s">
        <v>20</v>
      </c>
      <c r="E10" s="268" t="s">
        <v>1</v>
      </c>
      <c r="F10" s="270" t="s">
        <v>2</v>
      </c>
      <c r="G10" s="268" t="s">
        <v>121</v>
      </c>
      <c r="H10" s="268"/>
      <c r="I10" s="270" t="s">
        <v>122</v>
      </c>
      <c r="J10" s="268" t="s">
        <v>104</v>
      </c>
      <c r="K10" s="268" t="s">
        <v>123</v>
      </c>
      <c r="L10" s="268"/>
      <c r="M10" s="268"/>
    </row>
    <row r="11" spans="1:13" ht="24">
      <c r="A11" s="268"/>
      <c r="B11" s="268"/>
      <c r="C11" s="268"/>
      <c r="D11" s="271"/>
      <c r="E11" s="268"/>
      <c r="F11" s="271"/>
      <c r="G11" s="85" t="s">
        <v>124</v>
      </c>
      <c r="H11" s="85" t="s">
        <v>125</v>
      </c>
      <c r="I11" s="271"/>
      <c r="J11" s="268"/>
      <c r="K11" s="85" t="s">
        <v>106</v>
      </c>
      <c r="L11" s="85" t="s">
        <v>107</v>
      </c>
      <c r="M11" s="85" t="s">
        <v>126</v>
      </c>
    </row>
    <row r="12" spans="1:13" ht="12.75">
      <c r="A12" s="91" t="s">
        <v>6</v>
      </c>
      <c r="B12" s="91" t="s">
        <v>127</v>
      </c>
      <c r="C12" s="91"/>
      <c r="D12" s="91"/>
      <c r="E12" s="91"/>
      <c r="F12" s="91"/>
      <c r="G12" s="91" t="s">
        <v>128</v>
      </c>
      <c r="H12" s="91"/>
      <c r="I12" s="91"/>
      <c r="J12" s="91"/>
      <c r="K12" s="91"/>
      <c r="L12" s="91"/>
      <c r="M12" s="91"/>
    </row>
    <row r="13" spans="1:13" ht="12.75">
      <c r="A13" s="87"/>
      <c r="B13" s="87" t="s">
        <v>129</v>
      </c>
      <c r="C13" s="87"/>
      <c r="D13" s="87"/>
      <c r="E13" s="87"/>
      <c r="F13" s="87"/>
      <c r="G13" s="92" t="s">
        <v>111</v>
      </c>
      <c r="H13" s="87"/>
      <c r="I13" s="87"/>
      <c r="J13" s="87"/>
      <c r="K13" s="87"/>
      <c r="L13" s="87"/>
      <c r="M13" s="87"/>
    </row>
    <row r="14" spans="1:13" ht="12.75">
      <c r="A14" s="87"/>
      <c r="B14" s="87" t="s">
        <v>130</v>
      </c>
      <c r="C14" s="87"/>
      <c r="D14" s="87"/>
      <c r="E14" s="87"/>
      <c r="F14" s="87"/>
      <c r="G14" s="92" t="s">
        <v>112</v>
      </c>
      <c r="H14" s="87"/>
      <c r="I14" s="87"/>
      <c r="J14" s="87"/>
      <c r="K14" s="87"/>
      <c r="L14" s="87"/>
      <c r="M14" s="87"/>
    </row>
    <row r="15" spans="1:13" ht="24">
      <c r="A15" s="87"/>
      <c r="B15" s="87" t="s">
        <v>131</v>
      </c>
      <c r="C15" s="87"/>
      <c r="D15" s="87"/>
      <c r="E15" s="87"/>
      <c r="F15" s="87"/>
      <c r="G15" s="93" t="s">
        <v>113</v>
      </c>
      <c r="H15" s="87"/>
      <c r="I15" s="87"/>
      <c r="J15" s="87"/>
      <c r="K15" s="87"/>
      <c r="L15" s="87"/>
      <c r="M15" s="87"/>
    </row>
    <row r="16" spans="1:13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2.75">
      <c r="A17" s="91" t="s">
        <v>7</v>
      </c>
      <c r="B17" s="91" t="s">
        <v>127</v>
      </c>
      <c r="C17" s="91"/>
      <c r="D17" s="91"/>
      <c r="E17" s="91"/>
      <c r="F17" s="91"/>
      <c r="G17" s="91" t="s">
        <v>128</v>
      </c>
      <c r="H17" s="91"/>
      <c r="I17" s="91"/>
      <c r="J17" s="91"/>
      <c r="K17" s="91"/>
      <c r="L17" s="91"/>
      <c r="M17" s="91"/>
    </row>
    <row r="18" spans="1:13" ht="12.75">
      <c r="A18" s="87"/>
      <c r="B18" s="87" t="s">
        <v>129</v>
      </c>
      <c r="C18" s="87"/>
      <c r="D18" s="87"/>
      <c r="E18" s="87"/>
      <c r="F18" s="87"/>
      <c r="G18" s="92" t="s">
        <v>111</v>
      </c>
      <c r="H18" s="87"/>
      <c r="I18" s="87"/>
      <c r="J18" s="87"/>
      <c r="K18" s="87"/>
      <c r="L18" s="87"/>
      <c r="M18" s="87"/>
    </row>
    <row r="19" spans="1:13" ht="12.75">
      <c r="A19" s="87"/>
      <c r="B19" s="87" t="s">
        <v>130</v>
      </c>
      <c r="C19" s="87"/>
      <c r="D19" s="87"/>
      <c r="E19" s="87"/>
      <c r="F19" s="87"/>
      <c r="G19" s="92" t="s">
        <v>112</v>
      </c>
      <c r="H19" s="87"/>
      <c r="I19" s="87"/>
      <c r="J19" s="87"/>
      <c r="K19" s="87"/>
      <c r="L19" s="87"/>
      <c r="M19" s="87"/>
    </row>
    <row r="20" spans="1:13" ht="24">
      <c r="A20" s="87"/>
      <c r="B20" s="87" t="s">
        <v>131</v>
      </c>
      <c r="C20" s="87"/>
      <c r="D20" s="87"/>
      <c r="E20" s="87"/>
      <c r="F20" s="87"/>
      <c r="G20" s="93" t="s">
        <v>113</v>
      </c>
      <c r="H20" s="87"/>
      <c r="I20" s="87"/>
      <c r="J20" s="87"/>
      <c r="K20" s="87"/>
      <c r="L20" s="87"/>
      <c r="M20" s="87"/>
    </row>
    <row r="21" spans="1:13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>
      <c r="A23" s="87"/>
      <c r="B23" s="87" t="s">
        <v>110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87"/>
      <c r="B24" s="88" t="s">
        <v>111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87"/>
      <c r="B25" s="88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2.75">
      <c r="A26" s="89"/>
      <c r="B26" s="94" t="s">
        <v>113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1"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1" customWidth="1"/>
    <col min="2" max="2" width="35.375" style="81" customWidth="1"/>
    <col min="3" max="3" width="9.125" style="81" customWidth="1"/>
    <col min="4" max="4" width="10.375" style="81" customWidth="1"/>
    <col min="5" max="6" width="9.125" style="81" customWidth="1"/>
    <col min="7" max="7" width="29.875" style="81" customWidth="1"/>
    <col min="8" max="8" width="9.125" style="81" customWidth="1"/>
    <col min="9" max="10" width="9.875" style="81" customWidth="1"/>
    <col min="11" max="16384" width="9.125" style="81" customWidth="1"/>
  </cols>
  <sheetData>
    <row r="1" s="80" customFormat="1" ht="12">
      <c r="J1" s="80" t="s">
        <v>132</v>
      </c>
    </row>
    <row r="2" s="80" customFormat="1" ht="12">
      <c r="J2" s="80" t="s">
        <v>97</v>
      </c>
    </row>
    <row r="3" s="80" customFormat="1" ht="12">
      <c r="J3" s="80" t="s">
        <v>98</v>
      </c>
    </row>
    <row r="4" s="80" customFormat="1" ht="12">
      <c r="J4" s="80" t="s">
        <v>99</v>
      </c>
    </row>
    <row r="5" s="80" customFormat="1" ht="12"/>
    <row r="7" spans="1:13" ht="12.75">
      <c r="A7" s="269" t="s">
        <v>133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ht="12.75">
      <c r="M9" s="84" t="s">
        <v>101</v>
      </c>
    </row>
    <row r="10" spans="1:13" ht="48" customHeight="1">
      <c r="A10" s="268" t="s">
        <v>102</v>
      </c>
      <c r="B10" s="268" t="s">
        <v>119</v>
      </c>
      <c r="C10" s="268" t="s">
        <v>120</v>
      </c>
      <c r="D10" s="270" t="s">
        <v>20</v>
      </c>
      <c r="E10" s="268" t="s">
        <v>1</v>
      </c>
      <c r="F10" s="270" t="s">
        <v>2</v>
      </c>
      <c r="G10" s="268" t="s">
        <v>121</v>
      </c>
      <c r="H10" s="268"/>
      <c r="I10" s="270" t="s">
        <v>122</v>
      </c>
      <c r="J10" s="268" t="s">
        <v>104</v>
      </c>
      <c r="K10" s="268" t="s">
        <v>123</v>
      </c>
      <c r="L10" s="268"/>
      <c r="M10" s="268"/>
    </row>
    <row r="11" spans="1:13" ht="24">
      <c r="A11" s="268"/>
      <c r="B11" s="268"/>
      <c r="C11" s="268"/>
      <c r="D11" s="271"/>
      <c r="E11" s="268"/>
      <c r="F11" s="271"/>
      <c r="G11" s="85" t="s">
        <v>124</v>
      </c>
      <c r="H11" s="85" t="s">
        <v>125</v>
      </c>
      <c r="I11" s="271"/>
      <c r="J11" s="268"/>
      <c r="K11" s="85" t="s">
        <v>106</v>
      </c>
      <c r="L11" s="85" t="s">
        <v>107</v>
      </c>
      <c r="M11" s="85" t="s">
        <v>126</v>
      </c>
    </row>
    <row r="12" spans="1:13" ht="12.75">
      <c r="A12" s="91" t="s">
        <v>6</v>
      </c>
      <c r="B12" s="91" t="s">
        <v>127</v>
      </c>
      <c r="C12" s="91"/>
      <c r="D12" s="91"/>
      <c r="E12" s="91"/>
      <c r="F12" s="91"/>
      <c r="G12" s="91" t="s">
        <v>128</v>
      </c>
      <c r="H12" s="91"/>
      <c r="I12" s="91"/>
      <c r="J12" s="91"/>
      <c r="K12" s="91"/>
      <c r="L12" s="91"/>
      <c r="M12" s="91"/>
    </row>
    <row r="13" spans="1:13" ht="12.75">
      <c r="A13" s="87"/>
      <c r="B13" s="87" t="s">
        <v>129</v>
      </c>
      <c r="C13" s="87"/>
      <c r="D13" s="87"/>
      <c r="E13" s="87"/>
      <c r="F13" s="87"/>
      <c r="G13" s="92" t="s">
        <v>111</v>
      </c>
      <c r="H13" s="87"/>
      <c r="I13" s="87"/>
      <c r="J13" s="87"/>
      <c r="K13" s="87"/>
      <c r="L13" s="87"/>
      <c r="M13" s="87"/>
    </row>
    <row r="14" spans="1:13" ht="12.75">
      <c r="A14" s="87"/>
      <c r="B14" s="87" t="s">
        <v>130</v>
      </c>
      <c r="C14" s="87"/>
      <c r="D14" s="87"/>
      <c r="E14" s="87"/>
      <c r="F14" s="87"/>
      <c r="G14" s="92" t="s">
        <v>112</v>
      </c>
      <c r="H14" s="87"/>
      <c r="I14" s="87"/>
      <c r="J14" s="87"/>
      <c r="K14" s="87"/>
      <c r="L14" s="87"/>
      <c r="M14" s="87"/>
    </row>
    <row r="15" spans="1:13" ht="24">
      <c r="A15" s="87"/>
      <c r="B15" s="87" t="s">
        <v>131</v>
      </c>
      <c r="C15" s="87"/>
      <c r="D15" s="87"/>
      <c r="E15" s="87"/>
      <c r="F15" s="87"/>
      <c r="G15" s="93" t="s">
        <v>113</v>
      </c>
      <c r="H15" s="87"/>
      <c r="I15" s="87"/>
      <c r="J15" s="87"/>
      <c r="K15" s="87"/>
      <c r="L15" s="87"/>
      <c r="M15" s="87"/>
    </row>
    <row r="16" spans="1:13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2.75">
      <c r="A17" s="91" t="s">
        <v>7</v>
      </c>
      <c r="B17" s="91" t="s">
        <v>127</v>
      </c>
      <c r="C17" s="91"/>
      <c r="D17" s="91"/>
      <c r="E17" s="91"/>
      <c r="F17" s="91"/>
      <c r="G17" s="91" t="s">
        <v>128</v>
      </c>
      <c r="H17" s="91"/>
      <c r="I17" s="91"/>
      <c r="J17" s="91"/>
      <c r="K17" s="91"/>
      <c r="L17" s="91"/>
      <c r="M17" s="91"/>
    </row>
    <row r="18" spans="1:13" ht="12.75">
      <c r="A18" s="87"/>
      <c r="B18" s="87" t="s">
        <v>129</v>
      </c>
      <c r="C18" s="87"/>
      <c r="D18" s="87"/>
      <c r="E18" s="87"/>
      <c r="F18" s="87"/>
      <c r="G18" s="92" t="s">
        <v>111</v>
      </c>
      <c r="H18" s="87"/>
      <c r="I18" s="87"/>
      <c r="J18" s="87"/>
      <c r="K18" s="87"/>
      <c r="L18" s="87"/>
      <c r="M18" s="87"/>
    </row>
    <row r="19" spans="1:13" ht="12.75">
      <c r="A19" s="87"/>
      <c r="B19" s="87" t="s">
        <v>130</v>
      </c>
      <c r="C19" s="87"/>
      <c r="D19" s="87"/>
      <c r="E19" s="87"/>
      <c r="F19" s="87"/>
      <c r="G19" s="92" t="s">
        <v>112</v>
      </c>
      <c r="H19" s="87"/>
      <c r="I19" s="87"/>
      <c r="J19" s="87"/>
      <c r="K19" s="87"/>
      <c r="L19" s="87"/>
      <c r="M19" s="87"/>
    </row>
    <row r="20" spans="1:13" ht="24">
      <c r="A20" s="87"/>
      <c r="B20" s="87" t="s">
        <v>131</v>
      </c>
      <c r="C20" s="87"/>
      <c r="D20" s="87"/>
      <c r="E20" s="87"/>
      <c r="F20" s="87"/>
      <c r="G20" s="93" t="s">
        <v>113</v>
      </c>
      <c r="H20" s="87"/>
      <c r="I20" s="87"/>
      <c r="J20" s="87"/>
      <c r="K20" s="87"/>
      <c r="L20" s="87"/>
      <c r="M20" s="87"/>
    </row>
    <row r="21" spans="1:13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>
      <c r="A23" s="87"/>
      <c r="B23" s="87" t="s">
        <v>115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87"/>
      <c r="B24" s="88" t="s">
        <v>111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87"/>
      <c r="B25" s="88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2.75">
      <c r="A26" s="89"/>
      <c r="B26" s="94" t="s">
        <v>113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7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4" t="s">
        <v>217</v>
      </c>
      <c r="B1" s="274"/>
      <c r="C1" s="274"/>
      <c r="D1" s="274"/>
    </row>
    <row r="2" ht="6.75" customHeight="1">
      <c r="A2" s="132"/>
    </row>
    <row r="3" ht="12.75">
      <c r="D3" s="63" t="s">
        <v>14</v>
      </c>
    </row>
    <row r="4" spans="1:4" ht="15" customHeight="1">
      <c r="A4" s="248" t="s">
        <v>18</v>
      </c>
      <c r="B4" s="248" t="s">
        <v>4</v>
      </c>
      <c r="C4" s="246" t="s">
        <v>218</v>
      </c>
      <c r="D4" s="246" t="s">
        <v>219</v>
      </c>
    </row>
    <row r="5" spans="1:4" ht="15" customHeight="1">
      <c r="A5" s="248"/>
      <c r="B5" s="248"/>
      <c r="C5" s="248"/>
      <c r="D5" s="246"/>
    </row>
    <row r="6" spans="1:4" ht="15.75" customHeight="1">
      <c r="A6" s="248"/>
      <c r="B6" s="248"/>
      <c r="C6" s="248"/>
      <c r="D6" s="246"/>
    </row>
    <row r="7" spans="1:4" s="134" customFormat="1" ht="6.75" customHeight="1">
      <c r="A7" s="133">
        <v>1</v>
      </c>
      <c r="B7" s="133">
        <v>2</v>
      </c>
      <c r="C7" s="133">
        <v>3</v>
      </c>
      <c r="D7" s="133">
        <v>4</v>
      </c>
    </row>
    <row r="8" spans="1:4" ht="18.75" customHeight="1">
      <c r="A8" s="273" t="s">
        <v>220</v>
      </c>
      <c r="B8" s="273"/>
      <c r="C8" s="135"/>
      <c r="D8" s="216">
        <v>25568470</v>
      </c>
    </row>
    <row r="9" spans="1:4" ht="18.75" customHeight="1">
      <c r="A9" s="59" t="s">
        <v>6</v>
      </c>
      <c r="B9" s="105" t="s">
        <v>221</v>
      </c>
      <c r="C9" s="59" t="s">
        <v>222</v>
      </c>
      <c r="D9" s="218">
        <v>25448470</v>
      </c>
    </row>
    <row r="10" spans="1:4" ht="18.75" customHeight="1">
      <c r="A10" s="55" t="s">
        <v>7</v>
      </c>
      <c r="B10" s="106" t="s">
        <v>223</v>
      </c>
      <c r="C10" s="55" t="s">
        <v>222</v>
      </c>
      <c r="D10" s="219"/>
    </row>
    <row r="11" spans="1:4" ht="51">
      <c r="A11" s="55" t="s">
        <v>8</v>
      </c>
      <c r="B11" s="136" t="s">
        <v>224</v>
      </c>
      <c r="C11" s="55" t="s">
        <v>225</v>
      </c>
      <c r="D11" s="219"/>
    </row>
    <row r="12" spans="1:4" ht="18.75" customHeight="1">
      <c r="A12" s="55" t="s">
        <v>0</v>
      </c>
      <c r="B12" s="106" t="s">
        <v>226</v>
      </c>
      <c r="C12" s="55" t="s">
        <v>227</v>
      </c>
      <c r="D12" s="219">
        <v>120000</v>
      </c>
    </row>
    <row r="13" spans="1:4" ht="18.75" customHeight="1">
      <c r="A13" s="55" t="s">
        <v>228</v>
      </c>
      <c r="B13" s="106" t="s">
        <v>229</v>
      </c>
      <c r="C13" s="55" t="s">
        <v>270</v>
      </c>
      <c r="D13" s="219"/>
    </row>
    <row r="14" spans="1:4" ht="18.75" customHeight="1">
      <c r="A14" s="55" t="s">
        <v>230</v>
      </c>
      <c r="B14" s="106" t="s">
        <v>231</v>
      </c>
      <c r="C14" s="55" t="s">
        <v>232</v>
      </c>
      <c r="D14" s="219"/>
    </row>
    <row r="15" spans="1:4" ht="18.75" customHeight="1">
      <c r="A15" s="55" t="s">
        <v>233</v>
      </c>
      <c r="B15" s="106" t="s">
        <v>234</v>
      </c>
      <c r="C15" s="55" t="s">
        <v>235</v>
      </c>
      <c r="D15" s="219"/>
    </row>
    <row r="16" spans="1:4" ht="44.25" customHeight="1">
      <c r="A16" s="55" t="s">
        <v>236</v>
      </c>
      <c r="B16" s="136" t="s">
        <v>237</v>
      </c>
      <c r="C16" s="55" t="s">
        <v>238</v>
      </c>
      <c r="D16" s="219"/>
    </row>
    <row r="17" spans="1:4" ht="18.75" customHeight="1">
      <c r="A17" s="55" t="s">
        <v>239</v>
      </c>
      <c r="B17" s="106" t="s">
        <v>240</v>
      </c>
      <c r="C17" s="55" t="s">
        <v>241</v>
      </c>
      <c r="D17" s="219"/>
    </row>
    <row r="18" spans="1:4" ht="18.75" customHeight="1">
      <c r="A18" s="55" t="s">
        <v>242</v>
      </c>
      <c r="B18" s="106" t="s">
        <v>243</v>
      </c>
      <c r="C18" s="55" t="s">
        <v>244</v>
      </c>
      <c r="D18" s="219"/>
    </row>
    <row r="19" spans="1:4" ht="18.75" customHeight="1">
      <c r="A19" s="55" t="s">
        <v>245</v>
      </c>
      <c r="B19" s="106" t="s">
        <v>246</v>
      </c>
      <c r="C19" s="55" t="s">
        <v>247</v>
      </c>
      <c r="D19" s="219"/>
    </row>
    <row r="20" spans="1:4" ht="18.75" customHeight="1">
      <c r="A20" s="55" t="s">
        <v>248</v>
      </c>
      <c r="B20" s="106" t="s">
        <v>249</v>
      </c>
      <c r="C20" s="55" t="s">
        <v>250</v>
      </c>
      <c r="D20" s="219"/>
    </row>
    <row r="21" spans="1:4" ht="18.75" customHeight="1">
      <c r="A21" s="55" t="s">
        <v>251</v>
      </c>
      <c r="B21" s="106" t="s">
        <v>252</v>
      </c>
      <c r="C21" s="55" t="s">
        <v>253</v>
      </c>
      <c r="D21" s="219"/>
    </row>
    <row r="22" spans="1:4" ht="18.75" customHeight="1">
      <c r="A22" s="57" t="s">
        <v>254</v>
      </c>
      <c r="B22" s="107" t="s">
        <v>255</v>
      </c>
      <c r="C22" s="57" t="s">
        <v>256</v>
      </c>
      <c r="D22" s="221"/>
    </row>
    <row r="23" spans="1:4" ht="18.75" customHeight="1">
      <c r="A23" s="273" t="s">
        <v>257</v>
      </c>
      <c r="B23" s="273"/>
      <c r="C23" s="135"/>
      <c r="D23" s="216">
        <v>2526000</v>
      </c>
    </row>
    <row r="24" spans="1:4" ht="18.75" customHeight="1">
      <c r="A24" s="59" t="s">
        <v>6</v>
      </c>
      <c r="B24" s="105" t="s">
        <v>258</v>
      </c>
      <c r="C24" s="59" t="s">
        <v>259</v>
      </c>
      <c r="D24" s="218">
        <v>2176000</v>
      </c>
    </row>
    <row r="25" spans="1:4" ht="18.75" customHeight="1">
      <c r="A25" s="55" t="s">
        <v>7</v>
      </c>
      <c r="B25" s="106" t="s">
        <v>260</v>
      </c>
      <c r="C25" s="55" t="s">
        <v>259</v>
      </c>
      <c r="D25" s="219">
        <v>350000</v>
      </c>
    </row>
    <row r="26" spans="1:4" ht="38.25">
      <c r="A26" s="55" t="s">
        <v>8</v>
      </c>
      <c r="B26" s="136" t="s">
        <v>261</v>
      </c>
      <c r="C26" s="55" t="s">
        <v>262</v>
      </c>
      <c r="D26" s="219"/>
    </row>
    <row r="27" spans="1:4" ht="18.75" customHeight="1">
      <c r="A27" s="55" t="s">
        <v>0</v>
      </c>
      <c r="B27" s="106" t="s">
        <v>181</v>
      </c>
      <c r="C27" s="55" t="s">
        <v>263</v>
      </c>
      <c r="D27" s="219"/>
    </row>
    <row r="28" spans="1:4" ht="18.75" customHeight="1">
      <c r="A28" s="55" t="s">
        <v>228</v>
      </c>
      <c r="B28" s="106" t="s">
        <v>264</v>
      </c>
      <c r="C28" s="55" t="s">
        <v>256</v>
      </c>
      <c r="D28" s="219"/>
    </row>
    <row r="29" spans="1:4" ht="18.75" customHeight="1">
      <c r="A29" s="55" t="s">
        <v>242</v>
      </c>
      <c r="B29" s="106" t="s">
        <v>183</v>
      </c>
      <c r="C29" s="55" t="s">
        <v>265</v>
      </c>
      <c r="D29" s="219"/>
    </row>
    <row r="30" spans="1:4" ht="18.75" customHeight="1">
      <c r="A30" s="55" t="s">
        <v>245</v>
      </c>
      <c r="B30" s="106" t="s">
        <v>266</v>
      </c>
      <c r="C30" s="55" t="s">
        <v>267</v>
      </c>
      <c r="D30" s="219"/>
    </row>
    <row r="31" spans="1:4" ht="18.75" customHeight="1">
      <c r="A31" s="57" t="s">
        <v>248</v>
      </c>
      <c r="B31" s="107" t="s">
        <v>268</v>
      </c>
      <c r="C31" s="57" t="s">
        <v>269</v>
      </c>
      <c r="D31" s="221"/>
    </row>
    <row r="32" spans="1:4" ht="7.5" customHeight="1">
      <c r="A32" s="137"/>
      <c r="B32" s="5"/>
      <c r="C32" s="5"/>
      <c r="D32" s="232"/>
    </row>
    <row r="33" spans="1:6" ht="12.75">
      <c r="A33" s="138"/>
      <c r="B33" s="139"/>
      <c r="C33" s="139"/>
      <c r="D33" s="233"/>
      <c r="E33" s="67"/>
      <c r="F33" s="67"/>
    </row>
    <row r="34" spans="1:6" ht="12.75">
      <c r="A34" s="272" t="s">
        <v>271</v>
      </c>
      <c r="B34" s="272"/>
      <c r="C34" s="272"/>
      <c r="D34" s="272"/>
      <c r="E34" s="272"/>
      <c r="F34" s="272"/>
    </row>
    <row r="35" spans="1:6" ht="22.5" customHeight="1">
      <c r="A35" s="272"/>
      <c r="B35" s="272"/>
      <c r="C35" s="272"/>
      <c r="D35" s="272"/>
      <c r="E35" s="272"/>
      <c r="F35" s="272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0">
      <selection activeCell="D22" sqref="D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79" t="s">
        <v>63</v>
      </c>
      <c r="B1" s="279"/>
      <c r="C1" s="279"/>
      <c r="D1" s="279"/>
      <c r="E1" s="279"/>
      <c r="F1" s="279"/>
      <c r="G1" s="279"/>
      <c r="H1" s="279"/>
      <c r="I1" s="279"/>
      <c r="J1" s="279"/>
    </row>
    <row r="2" ht="12.75">
      <c r="J2" s="7" t="s">
        <v>14</v>
      </c>
    </row>
    <row r="3" spans="1:10" s="4" customFormat="1" ht="20.25" customHeight="1">
      <c r="A3" s="248" t="s">
        <v>1</v>
      </c>
      <c r="B3" s="276" t="s">
        <v>2</v>
      </c>
      <c r="C3" s="276" t="s">
        <v>3</v>
      </c>
      <c r="D3" s="246" t="s">
        <v>41</v>
      </c>
      <c r="E3" s="246" t="s">
        <v>40</v>
      </c>
      <c r="F3" s="246" t="s">
        <v>28</v>
      </c>
      <c r="G3" s="246"/>
      <c r="H3" s="246"/>
      <c r="I3" s="246"/>
      <c r="J3" s="246"/>
    </row>
    <row r="4" spans="1:10" s="4" customFormat="1" ht="20.25" customHeight="1">
      <c r="A4" s="248"/>
      <c r="B4" s="277"/>
      <c r="C4" s="277"/>
      <c r="D4" s="248"/>
      <c r="E4" s="246"/>
      <c r="F4" s="246" t="s">
        <v>38</v>
      </c>
      <c r="G4" s="246" t="s">
        <v>5</v>
      </c>
      <c r="H4" s="246"/>
      <c r="I4" s="246"/>
      <c r="J4" s="246" t="s">
        <v>39</v>
      </c>
    </row>
    <row r="5" spans="1:10" s="4" customFormat="1" ht="65.25" customHeight="1">
      <c r="A5" s="248"/>
      <c r="B5" s="278"/>
      <c r="C5" s="278"/>
      <c r="D5" s="248"/>
      <c r="E5" s="246"/>
      <c r="F5" s="246"/>
      <c r="G5" s="11" t="s">
        <v>35</v>
      </c>
      <c r="H5" s="11" t="s">
        <v>36</v>
      </c>
      <c r="I5" s="11" t="s">
        <v>37</v>
      </c>
      <c r="J5" s="246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4">
        <v>750</v>
      </c>
      <c r="B7" s="14">
        <v>75011</v>
      </c>
      <c r="C7" s="14">
        <v>2010</v>
      </c>
      <c r="D7" s="193">
        <v>242140</v>
      </c>
      <c r="E7" s="191">
        <v>242140</v>
      </c>
      <c r="F7" s="190">
        <v>242140</v>
      </c>
      <c r="G7" s="190">
        <v>198550</v>
      </c>
      <c r="H7" s="190">
        <v>43590</v>
      </c>
      <c r="I7" s="190"/>
      <c r="J7" s="190"/>
    </row>
    <row r="8" spans="1:10" ht="19.5" customHeight="1">
      <c r="A8" s="16">
        <v>751</v>
      </c>
      <c r="B8" s="16">
        <v>75101</v>
      </c>
      <c r="C8" s="16">
        <v>2010</v>
      </c>
      <c r="D8" s="192">
        <v>8758</v>
      </c>
      <c r="E8" s="192">
        <v>8758</v>
      </c>
      <c r="F8" s="192">
        <v>8758</v>
      </c>
      <c r="G8" s="192"/>
      <c r="H8" s="192">
        <v>6200</v>
      </c>
      <c r="I8" s="192"/>
      <c r="J8" s="192"/>
    </row>
    <row r="9" spans="1:10" ht="19.5" customHeight="1">
      <c r="A9" s="16">
        <v>851</v>
      </c>
      <c r="B9" s="16">
        <v>85195</v>
      </c>
      <c r="C9" s="16">
        <v>2010</v>
      </c>
      <c r="D9" s="192">
        <v>1500</v>
      </c>
      <c r="E9" s="192">
        <v>1500</v>
      </c>
      <c r="F9" s="192">
        <v>1500</v>
      </c>
      <c r="G9" s="192"/>
      <c r="H9" s="192"/>
      <c r="I9" s="192"/>
      <c r="J9" s="192"/>
    </row>
    <row r="10" spans="1:10" ht="19.5" customHeight="1">
      <c r="A10" s="16">
        <v>852</v>
      </c>
      <c r="B10" s="16">
        <v>85203</v>
      </c>
      <c r="C10" s="16">
        <v>2010</v>
      </c>
      <c r="D10" s="192">
        <v>256750</v>
      </c>
      <c r="E10" s="192">
        <v>256750</v>
      </c>
      <c r="F10" s="192">
        <v>256750</v>
      </c>
      <c r="G10" s="192">
        <v>168500</v>
      </c>
      <c r="H10" s="192">
        <v>33600</v>
      </c>
      <c r="I10" s="192"/>
      <c r="J10" s="192"/>
    </row>
    <row r="11" spans="1:10" ht="19.5" customHeight="1">
      <c r="A11" s="16">
        <v>852</v>
      </c>
      <c r="B11" s="16">
        <v>85212</v>
      </c>
      <c r="C11" s="16">
        <v>2010</v>
      </c>
      <c r="D11" s="192">
        <v>11448803</v>
      </c>
      <c r="E11" s="192">
        <v>11448803</v>
      </c>
      <c r="F11" s="192">
        <v>11448803</v>
      </c>
      <c r="G11" s="192">
        <v>239300</v>
      </c>
      <c r="H11" s="192">
        <v>46700</v>
      </c>
      <c r="I11" s="192"/>
      <c r="J11" s="192"/>
    </row>
    <row r="12" spans="1:10" ht="19.5" customHeight="1">
      <c r="A12" s="16">
        <v>852</v>
      </c>
      <c r="B12" s="16">
        <v>85213</v>
      </c>
      <c r="C12" s="16">
        <v>2010</v>
      </c>
      <c r="D12" s="192">
        <v>171548</v>
      </c>
      <c r="E12" s="192">
        <v>171548</v>
      </c>
      <c r="F12" s="192">
        <v>171548</v>
      </c>
      <c r="G12" s="192"/>
      <c r="H12" s="192">
        <v>171548</v>
      </c>
      <c r="I12" s="192"/>
      <c r="J12" s="192"/>
    </row>
    <row r="13" spans="1:10" ht="19.5" customHeight="1">
      <c r="A13" s="16">
        <v>852</v>
      </c>
      <c r="B13" s="16">
        <v>85214</v>
      </c>
      <c r="C13" s="16">
        <v>2010</v>
      </c>
      <c r="D13" s="192">
        <v>1061318</v>
      </c>
      <c r="E13" s="192">
        <v>1061318</v>
      </c>
      <c r="F13" s="192">
        <v>1061318</v>
      </c>
      <c r="G13" s="192"/>
      <c r="H13" s="192"/>
      <c r="I13" s="192"/>
      <c r="J13" s="192"/>
    </row>
    <row r="14" spans="1:10" ht="19.5" customHeight="1">
      <c r="A14" s="16">
        <v>852</v>
      </c>
      <c r="B14" s="16">
        <v>85228</v>
      </c>
      <c r="C14" s="16">
        <v>2010</v>
      </c>
      <c r="D14" s="192">
        <v>287490</v>
      </c>
      <c r="E14" s="192">
        <v>287490</v>
      </c>
      <c r="F14" s="192">
        <v>287490</v>
      </c>
      <c r="G14" s="192">
        <v>249400</v>
      </c>
      <c r="H14" s="192">
        <v>37890</v>
      </c>
      <c r="I14" s="192"/>
      <c r="J14" s="192"/>
    </row>
    <row r="15" spans="1:10" ht="19.5" customHeight="1">
      <c r="A15" s="16"/>
      <c r="B15" s="16"/>
      <c r="C15" s="16"/>
      <c r="D15" s="192"/>
      <c r="E15" s="192"/>
      <c r="F15" s="192"/>
      <c r="G15" s="192"/>
      <c r="H15" s="192"/>
      <c r="I15" s="192"/>
      <c r="J15" s="192"/>
    </row>
    <row r="16" spans="1:10" ht="19.5" customHeight="1">
      <c r="A16" s="16"/>
      <c r="B16" s="16"/>
      <c r="C16" s="16"/>
      <c r="D16" s="192"/>
      <c r="E16" s="192"/>
      <c r="F16" s="192"/>
      <c r="G16" s="192"/>
      <c r="H16" s="192"/>
      <c r="I16" s="192"/>
      <c r="J16" s="192"/>
    </row>
    <row r="17" spans="1:10" ht="19.5" customHeight="1">
      <c r="A17" s="16"/>
      <c r="B17" s="16"/>
      <c r="C17" s="16"/>
      <c r="D17" s="192"/>
      <c r="E17" s="192"/>
      <c r="F17" s="192"/>
      <c r="G17" s="192"/>
      <c r="H17" s="192"/>
      <c r="I17" s="192"/>
      <c r="J17" s="192"/>
    </row>
    <row r="18" spans="1:10" ht="19.5" customHeight="1">
      <c r="A18" s="16"/>
      <c r="B18" s="16"/>
      <c r="C18" s="16"/>
      <c r="D18" s="192"/>
      <c r="E18" s="192"/>
      <c r="F18" s="192"/>
      <c r="G18" s="192"/>
      <c r="H18" s="192"/>
      <c r="I18" s="192"/>
      <c r="J18" s="192"/>
    </row>
    <row r="19" spans="1:10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9.5" customHeight="1">
      <c r="A20" s="275" t="s">
        <v>46</v>
      </c>
      <c r="B20" s="275"/>
      <c r="C20" s="275"/>
      <c r="D20" s="275"/>
      <c r="E20" s="194">
        <f>SUM(E7:E19)</f>
        <v>13478307</v>
      </c>
      <c r="F20" s="194">
        <f>SUM(F7:F19)</f>
        <v>13478307</v>
      </c>
      <c r="G20" s="194">
        <f>SUM(G7:G19)</f>
        <v>855750</v>
      </c>
      <c r="H20" s="194">
        <f>SUM(H7:H19)</f>
        <v>339528</v>
      </c>
      <c r="I20" s="99"/>
      <c r="J20" s="41"/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Gębska</cp:lastModifiedBy>
  <cp:lastPrinted>2008-11-14T10:13:26Z</cp:lastPrinted>
  <dcterms:created xsi:type="dcterms:W3CDTF">1998-12-09T13:02:10Z</dcterms:created>
  <dcterms:modified xsi:type="dcterms:W3CDTF">2008-12-03T12:32:42Z</dcterms:modified>
  <cp:category/>
  <cp:version/>
  <cp:contentType/>
  <cp:contentStatus/>
</cp:coreProperties>
</file>